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621" yWindow="65401" windowWidth="21645" windowHeight="9510" tabRatio="869" firstSheet="1" activeTab="9"/>
  </bookViews>
  <sheets>
    <sheet name="Beschreibung" sheetId="1" state="hidden" r:id="rId1"/>
    <sheet name="kl1 exp" sheetId="2" r:id="rId2"/>
    <sheet name="kl2 exp" sheetId="3" r:id="rId3"/>
    <sheet name="kl 3 exp" sheetId="4" r:id="rId4"/>
    <sheet name="kl4 exp" sheetId="5" r:id="rId5"/>
    <sheet name="kl5 exp" sheetId="6" r:id="rId6"/>
    <sheet name="kl6 exp" sheetId="7" r:id="rId7"/>
    <sheet name="kl7 exp" sheetId="8" r:id="rId8"/>
    <sheet name="kl8 exp" sheetId="9" r:id="rId9"/>
    <sheet name="kl9 exp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<sst xmlns="http://schemas.openxmlformats.org/spreadsheetml/2006/main" count="756" uniqueCount="304">
  <si>
    <t>Klasse:</t>
  </si>
  <si>
    <t>Name</t>
  </si>
  <si>
    <t>Beschreibung der Excel Arbeitsmappe Motorradslalom</t>
  </si>
  <si>
    <t>Teilnehmerdaten eingeben: St. Nr. , Name, Vorname</t>
  </si>
  <si>
    <t>Zeiten des 1. und 2. Laufes eintragen</t>
  </si>
  <si>
    <t>Schnellster Lauf wird automatisch angezeigt.</t>
  </si>
  <si>
    <t>Differrenz zwischen Lauf 1 und 2 wird automatisch angezeigt.</t>
  </si>
  <si>
    <t>Kopieren eines Arbeitsblattes ( z.B. Pocket ) um mehrere Klassen auszuwerten:</t>
  </si>
  <si>
    <t>Auf das Blatt Pocket klicken,</t>
  </si>
  <si>
    <t>Menüzeile Bearbeiten</t>
  </si>
  <si>
    <t>Blatt verschieben/kopieren</t>
  </si>
  <si>
    <t>Häckchen in Kopie erstellen OK</t>
  </si>
  <si>
    <t>Neues Blatt wird erstellt der Name lautet dann z.B. Pocket (2) und kann durch Doppelklick</t>
  </si>
  <si>
    <t>geändert werden in z.B. Pocket3 usw.</t>
  </si>
  <si>
    <t>Ergebnis berechnen:</t>
  </si>
  <si>
    <t>Die Zellen wie im Blatt Tageswertung markieren,</t>
  </si>
  <si>
    <t>Wertungslauf, aufsteigend, OK</t>
  </si>
  <si>
    <t>Dann einfach bei Überschrift Ergebnis Klasse Pocket3 eintragen</t>
  </si>
  <si>
    <t xml:space="preserve">Menüzeile: Daten, Sortieren, Überschrift anklicken, sortieren nach: </t>
  </si>
  <si>
    <t>Gauwertung und Pockertbikewertung: ( schnellster Lauf wird gewertet )</t>
  </si>
  <si>
    <t>Veteranenwertung: ( Gleichmäßigkeit )</t>
  </si>
  <si>
    <t>Gesamt</t>
  </si>
  <si>
    <t>Pl.</t>
  </si>
  <si>
    <t>St.</t>
  </si>
  <si>
    <t>[mm:ss,00]</t>
  </si>
  <si>
    <t>Zeit 1</t>
  </si>
  <si>
    <t>Zeit 2</t>
  </si>
  <si>
    <t>Strafzeit</t>
  </si>
  <si>
    <t>F</t>
  </si>
  <si>
    <t>Lauf 3.2</t>
  </si>
  <si>
    <t>Lauf 3.1</t>
  </si>
  <si>
    <t>Zeit 1.1</t>
  </si>
  <si>
    <t>Zeit 1.2</t>
  </si>
  <si>
    <t>Diff1</t>
  </si>
  <si>
    <t>Diff 2</t>
  </si>
  <si>
    <t>1. Lauf</t>
  </si>
  <si>
    <t>2. Lauf</t>
  </si>
  <si>
    <t>Differenz</t>
  </si>
  <si>
    <t>Fhrz</t>
  </si>
  <si>
    <t>[m:ss,00]</t>
  </si>
  <si>
    <t>Lizenz</t>
  </si>
  <si>
    <t>Ort</t>
  </si>
  <si>
    <t>Club</t>
  </si>
  <si>
    <t>Tor</t>
  </si>
  <si>
    <t>Zeit 1 Feh.</t>
  </si>
  <si>
    <t>Zeit 1 Tor</t>
  </si>
  <si>
    <t>Zeit 2 Feh.</t>
  </si>
  <si>
    <t>Zeit 2 Tor</t>
  </si>
  <si>
    <t>Vor Diff</t>
  </si>
  <si>
    <t>1 - Gleichmäßigkeit</t>
  </si>
  <si>
    <t>Klasse: 2 - Slalom Einsteiger (SE)</t>
  </si>
  <si>
    <t>Klasse: 3 - Gruppe 1</t>
  </si>
  <si>
    <t>Klasse: 4 - Gruppe 2 bis 1400 ccm</t>
  </si>
  <si>
    <t>Klasse: 5 - Gruppe 2  über 1400 bis 1800 ccm</t>
  </si>
  <si>
    <t>Klasse: 6 - Gruppe 2  über 1800 ccm</t>
  </si>
  <si>
    <t>Klasse: 7 - Gruppe 3  bis 1400 ccm</t>
  </si>
  <si>
    <t>Klasse: 8 - Gruppe 3  über 1400 bis 1800 ccm</t>
  </si>
  <si>
    <t>Klasse: 9 - Gruppe 3  über 1800 ccm</t>
  </si>
  <si>
    <t>am Start:</t>
  </si>
  <si>
    <t>gewertet:</t>
  </si>
  <si>
    <t>nicht gewertet:</t>
  </si>
  <si>
    <t>gesamt</t>
  </si>
  <si>
    <t>n.g.</t>
  </si>
  <si>
    <t>Train</t>
  </si>
  <si>
    <t>Feh</t>
  </si>
  <si>
    <t>Sponsor</t>
  </si>
  <si>
    <t>T</t>
  </si>
  <si>
    <t>Zeitnahme: zeitnah.me   -  Auswertung:  Sebastian T. Bott  (SPA1122023)</t>
  </si>
  <si>
    <t/>
  </si>
  <si>
    <t>Diff.</t>
  </si>
  <si>
    <t>MSC Oberderdingen e.V. im ADAC - Kartbahn Liedolsheim  -  Sonntag 12. Juni 2022</t>
  </si>
  <si>
    <t>20. Oberderdinger Auto-Club-Slalom</t>
  </si>
  <si>
    <t>Lederer, Jürgen</t>
  </si>
  <si>
    <t>Schoelch, Artur</t>
  </si>
  <si>
    <t>Appelt, Carola</t>
  </si>
  <si>
    <t>Feick, Florian</t>
  </si>
  <si>
    <t>Schneider, Heinz</t>
  </si>
  <si>
    <t>Meiers, Matthias</t>
  </si>
  <si>
    <t>Schlindwein, Sven</t>
  </si>
  <si>
    <t>Schott, Jean</t>
  </si>
  <si>
    <t>N1164930</t>
  </si>
  <si>
    <t>Fiat Punto Abarth EVO</t>
  </si>
  <si>
    <t>Niestroj, Bodo</t>
  </si>
  <si>
    <t>N1060821</t>
  </si>
  <si>
    <t>DSK e.V.</t>
  </si>
  <si>
    <t>BMW Mini Paceman</t>
  </si>
  <si>
    <t>Licht, Wolfgang</t>
  </si>
  <si>
    <t>NC1036317</t>
  </si>
  <si>
    <t>BMW M240i</t>
  </si>
  <si>
    <t>N1194840</t>
  </si>
  <si>
    <t>AC Bretten</t>
  </si>
  <si>
    <t>Audi TTs</t>
  </si>
  <si>
    <t>N1204426</t>
  </si>
  <si>
    <t>BMW E30 318i Cabrio</t>
  </si>
  <si>
    <t>N1198792</t>
  </si>
  <si>
    <t>Peugeot 206 RFN</t>
  </si>
  <si>
    <t>Wörthwein, Gerald</t>
  </si>
  <si>
    <t>NB1121704</t>
  </si>
  <si>
    <t>MSC Oberderdingen e.V. im ADAC</t>
  </si>
  <si>
    <t>VW Polo Coupe</t>
  </si>
  <si>
    <t>N1163320</t>
  </si>
  <si>
    <t>MSC Brücken</t>
  </si>
  <si>
    <t>VW Lupo</t>
  </si>
  <si>
    <t>Herzog, Ralf</t>
  </si>
  <si>
    <t>NB1043097</t>
  </si>
  <si>
    <t>AMC Reilingen / HMC Öhringen</t>
  </si>
  <si>
    <t>Fiat 500</t>
  </si>
  <si>
    <t>Kumpf, Luca</t>
  </si>
  <si>
    <t>N1180575</t>
  </si>
  <si>
    <t>MSC Oftersheim e.V. im ADAC</t>
  </si>
  <si>
    <t>VW Polo</t>
  </si>
  <si>
    <t>Deubel, Karl</t>
  </si>
  <si>
    <t>NC1168034</t>
  </si>
  <si>
    <t>AMC Reilingen e.V. im ADAC</t>
  </si>
  <si>
    <t>Falter, Nils</t>
  </si>
  <si>
    <t>N 1162782</t>
  </si>
  <si>
    <t>ASC Wilhelmsfeld e.V. im ADAC</t>
  </si>
  <si>
    <t>ADAC Nordbaden e.V.,  BIC 1020643</t>
  </si>
  <si>
    <t>VW Polo 86C</t>
  </si>
  <si>
    <t>Breit, Regina</t>
  </si>
  <si>
    <t>N1138592</t>
  </si>
  <si>
    <t>Slalom Team Saarland</t>
  </si>
  <si>
    <t>VW</t>
  </si>
  <si>
    <t>N1161125</t>
  </si>
  <si>
    <t>VW Polo 86 c</t>
  </si>
  <si>
    <t>Herzog, Julia</t>
  </si>
  <si>
    <t>NA1148232</t>
  </si>
  <si>
    <t>N1055375</t>
  </si>
  <si>
    <t>Brand, Max</t>
  </si>
  <si>
    <t>N1303426</t>
  </si>
  <si>
    <t>MSC Oftersheim</t>
  </si>
  <si>
    <t>Deubel, Christian</t>
  </si>
  <si>
    <t>N1167944</t>
  </si>
  <si>
    <t>AMC Reilingen</t>
  </si>
  <si>
    <t>Bückendorf, Joachim</t>
  </si>
  <si>
    <t>Bückendorf, Lina</t>
  </si>
  <si>
    <t>Weber, Rainer</t>
  </si>
  <si>
    <t>Subaru  Impreza</t>
  </si>
  <si>
    <t>Ingiaimo, Giuseppe</t>
  </si>
  <si>
    <t>Berker, Andreas</t>
  </si>
  <si>
    <t>VW Polo G40</t>
  </si>
  <si>
    <t>Gruber, Christopher</t>
  </si>
  <si>
    <t>Ford Fiesta</t>
  </si>
  <si>
    <t>Altwicker, Sacha</t>
  </si>
  <si>
    <t>N1169082</t>
  </si>
  <si>
    <t>MSC Weingarten e.V. im ADAC</t>
  </si>
  <si>
    <t>BMW 318ti</t>
  </si>
  <si>
    <t>Kärcher, Ralph</t>
  </si>
  <si>
    <t>N1117259</t>
  </si>
  <si>
    <t>Bugert, Wolfgang</t>
  </si>
  <si>
    <t>N1060597</t>
  </si>
  <si>
    <t>MSC Dr. Carl-Benz Ladenburg e.V. im ADAC</t>
  </si>
  <si>
    <t>Honda Civic</t>
  </si>
  <si>
    <t>Kubilius, Jordanas</t>
  </si>
  <si>
    <t>N1193319</t>
  </si>
  <si>
    <t>BMW 323ti</t>
  </si>
  <si>
    <t>Baumann, Horst</t>
  </si>
  <si>
    <t>NA1062836</t>
  </si>
  <si>
    <t>MSC Schwetzingen</t>
  </si>
  <si>
    <t>BMW   118i</t>
  </si>
  <si>
    <t>Möschle, Karl-Franz</t>
  </si>
  <si>
    <t>N1061898</t>
  </si>
  <si>
    <t>MSC Offenburg</t>
  </si>
  <si>
    <t>VW Golf GTI</t>
  </si>
  <si>
    <t>Rinck, Detlef</t>
  </si>
  <si>
    <t>NC1059682</t>
  </si>
  <si>
    <t>MSC Walldürn e.V. im ADAC</t>
  </si>
  <si>
    <t>Ford Focus RS</t>
  </si>
  <si>
    <t>NA1059525</t>
  </si>
  <si>
    <t>MSC Ramberg e.V. im ADAC</t>
  </si>
  <si>
    <t>ADAC, SIC 1049337</t>
  </si>
  <si>
    <t>Mitsubishi Galant VR4</t>
  </si>
  <si>
    <t>Schwab, Rüdiger</t>
  </si>
  <si>
    <t>NA1081125</t>
  </si>
  <si>
    <t>Opel Speedster</t>
  </si>
  <si>
    <t>N1168234</t>
  </si>
  <si>
    <t>N1216777</t>
  </si>
  <si>
    <t>N1135783</t>
  </si>
  <si>
    <t>Mini Cooper S R56</t>
  </si>
  <si>
    <t>Eymann, Dr. Jürgen</t>
  </si>
  <si>
    <t>NC1156483</t>
  </si>
  <si>
    <t>BMW M2</t>
  </si>
  <si>
    <t>Breit, Jürgen</t>
  </si>
  <si>
    <t>IC1052448</t>
  </si>
  <si>
    <t>N1175779</t>
  </si>
  <si>
    <t>Mazda MX 5</t>
  </si>
  <si>
    <t>MSC Oberderdingen</t>
  </si>
  <si>
    <t>Möschle, Nathalie</t>
  </si>
  <si>
    <t>N1148600</t>
  </si>
  <si>
    <t>Heiner, Ralf</t>
  </si>
  <si>
    <t>Schumacher, Michael</t>
  </si>
  <si>
    <t>Knecht, Sandro</t>
  </si>
  <si>
    <t>Christall, Lisa-Marie</t>
  </si>
  <si>
    <t>Racecard</t>
  </si>
  <si>
    <t>Opel Corsa Gsi</t>
  </si>
  <si>
    <t>N1182618</t>
  </si>
  <si>
    <t>BMC Hockenheim</t>
  </si>
  <si>
    <t>VW Derby</t>
  </si>
  <si>
    <t>Stachel, Dirk</t>
  </si>
  <si>
    <t>NC1187583</t>
  </si>
  <si>
    <t>Peugeot 106 XSI</t>
  </si>
  <si>
    <t>MSC Wasgau</t>
  </si>
  <si>
    <t>Peugeot 205 XS Maxi</t>
  </si>
  <si>
    <t>Petto, Kai</t>
  </si>
  <si>
    <t>NA1138930</t>
  </si>
  <si>
    <t>MSC Losheim</t>
  </si>
  <si>
    <t>VW Polo Derby</t>
  </si>
  <si>
    <t>N1197147</t>
  </si>
  <si>
    <t>MSC Schwetzingen e.V. im ADAC</t>
  </si>
  <si>
    <t>VW Polo 86c</t>
  </si>
  <si>
    <t>Winter, Timo</t>
  </si>
  <si>
    <t>N1194808</t>
  </si>
  <si>
    <t>HAC Homburg</t>
  </si>
  <si>
    <t>VW Polo 86c G40</t>
  </si>
  <si>
    <t>Kretzschmar, Randolf</t>
  </si>
  <si>
    <t>NB1102161</t>
  </si>
  <si>
    <t>MSC Bad Rappenau 1977 e.V. im ADAC</t>
  </si>
  <si>
    <t>DNF</t>
  </si>
  <si>
    <t>Panitz, Wolfgang</t>
  </si>
  <si>
    <t>NC1147938</t>
  </si>
  <si>
    <t>Suzuki Swift Sport</t>
  </si>
  <si>
    <t>Wendt, Rene</t>
  </si>
  <si>
    <t>N1300931</t>
  </si>
  <si>
    <t>Gundelfinger, Stefanie</t>
  </si>
  <si>
    <t>N1132169</t>
  </si>
  <si>
    <t>AC Bretten e.V. im ADAC</t>
  </si>
  <si>
    <t>Panitz, Jennifer</t>
  </si>
  <si>
    <t>N1125651</t>
  </si>
  <si>
    <t>Panitz, Kevin</t>
  </si>
  <si>
    <t>N1138516</t>
  </si>
  <si>
    <t>Nagel, Volker</t>
  </si>
  <si>
    <t>N1039989</t>
  </si>
  <si>
    <t>MC Hassloch e.V. im ADAC</t>
  </si>
  <si>
    <t>VW Golf</t>
  </si>
  <si>
    <t>Mayer, Benjamin</t>
  </si>
  <si>
    <t>Roller, Udo</t>
  </si>
  <si>
    <t>Mayer, Karina</t>
  </si>
  <si>
    <t>Baumgartner, Dean</t>
  </si>
  <si>
    <t>N1190185</t>
  </si>
  <si>
    <t>BMW 320i</t>
  </si>
  <si>
    <t>Most, Frank</t>
  </si>
  <si>
    <t>NA1045742</t>
  </si>
  <si>
    <t>MSC Stockstadt / Rhein 1976 e.V. im ADAC</t>
  </si>
  <si>
    <t>BMW M3</t>
  </si>
  <si>
    <t>Meidel, Markus</t>
  </si>
  <si>
    <t>N1039001</t>
  </si>
  <si>
    <t>Liebenstein, Markus</t>
  </si>
  <si>
    <t>NC1170123</t>
  </si>
  <si>
    <t>BMW E36 318 is</t>
  </si>
  <si>
    <t>Fritsch, Thorsten</t>
  </si>
  <si>
    <t>N11191777</t>
  </si>
  <si>
    <t>Audi S3</t>
  </si>
  <si>
    <t>Göhrig, Sabine</t>
  </si>
  <si>
    <t>N1126050</t>
  </si>
  <si>
    <t>Ford Fiesta ST</t>
  </si>
  <si>
    <t>Decker, Marco</t>
  </si>
  <si>
    <t>N1046652</t>
  </si>
  <si>
    <t>VW Golf 2 19e</t>
  </si>
  <si>
    <t>Seifert, Andreas</t>
  </si>
  <si>
    <t>NC1055064</t>
  </si>
  <si>
    <t xml:space="preserve">Opel Club Stromberg e.V. </t>
  </si>
  <si>
    <t>BMW E36</t>
  </si>
  <si>
    <t>Baumgartner, Falk</t>
  </si>
  <si>
    <t>N1046570</t>
  </si>
  <si>
    <t>Klahn, Kevin</t>
  </si>
  <si>
    <t>OC Winnenden</t>
  </si>
  <si>
    <t>BMW E30 M3</t>
  </si>
  <si>
    <t>Roos, Uli</t>
  </si>
  <si>
    <t>N1064339</t>
  </si>
  <si>
    <t>Ford Escord RS 2000 MK1</t>
  </si>
  <si>
    <t>Simon, Theodor</t>
  </si>
  <si>
    <t>N1192888</t>
  </si>
  <si>
    <t>Ford Escort RS 2000</t>
  </si>
  <si>
    <t>Wegmann, Lars</t>
  </si>
  <si>
    <t>NA1181567</t>
  </si>
  <si>
    <t>MSC Dr. Carl Benz Ladenburg e.V. im ADAC</t>
  </si>
  <si>
    <t>BMW E36 Coupe</t>
  </si>
  <si>
    <t>Jenz, Johannes</t>
  </si>
  <si>
    <t>BMW E30</t>
  </si>
  <si>
    <t>Klahn, Martin</t>
  </si>
  <si>
    <t>Zellner, Michael</t>
  </si>
  <si>
    <t>NB1125454</t>
  </si>
  <si>
    <t>MSF Worms e.V. im ADAC</t>
  </si>
  <si>
    <t>Mazda MX-5</t>
  </si>
  <si>
    <t>N1207386</t>
  </si>
  <si>
    <t>MSC Aalen-Reichenbach</t>
  </si>
  <si>
    <t>NA1149688</t>
  </si>
  <si>
    <t>RKV Lomersheim</t>
  </si>
  <si>
    <t>BMW M14 ixdrive1 K4</t>
  </si>
  <si>
    <t>Mayer, Freddy</t>
  </si>
  <si>
    <t>N1079695</t>
  </si>
  <si>
    <t>MSC Weinsberg</t>
  </si>
  <si>
    <t>Nicklas, Dennis</t>
  </si>
  <si>
    <t>N1053626</t>
  </si>
  <si>
    <t>Mini MF 71</t>
  </si>
  <si>
    <t>N1207387</t>
  </si>
  <si>
    <t>Mühleisen, Jörg</t>
  </si>
  <si>
    <t>Opel Kadett C GT/E</t>
  </si>
  <si>
    <t>Mayer, Michael</t>
  </si>
  <si>
    <t>N1215204</t>
  </si>
  <si>
    <t>-</t>
  </si>
  <si>
    <t>Excel Export - Datei</t>
  </si>
  <si>
    <t>AC Bretten / MSC Oberderdingen</t>
  </si>
  <si>
    <t>1188657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</si>
</sst>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h:mm\ &quot;uhr&quot;"/>
    <numFmt numFmtId="177" formatCode="mm:ss.00"/>
    <numFmt numFmtId="178" formatCode="ss.00"/>
    <numFmt numFmtId="179" formatCode="hh:mm\ &quot;Uhr&quot;"/>
    <numFmt numFmtId="180" formatCode="hh:mm:ss.00"/>
    <numFmt numFmtId="181" formatCode="0.00000"/>
    <numFmt numFmtId="182" formatCode="[h]:mm:ss.000"/>
    <numFmt numFmtId="183" formatCode="m:ss.00"/>
    <numFmt numFmtId="184" formatCode="0.000"/>
    <numFmt numFmtId="185" formatCode="mm:ss\,//"/>
    <numFmt numFmtId="186" formatCode="[$-F400]hh:mm:ss.00"/>
    <numFmt numFmtId="187" formatCode="h:mm:ss;@"/>
    <numFmt numFmtId="188" formatCode="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27" fillId="33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83" fontId="29" fillId="0" borderId="11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177" fontId="29" fillId="0" borderId="12" xfId="0" applyNumberFormat="1" applyFont="1" applyBorder="1" applyAlignment="1">
      <alignment horizontal="center" vertical="center"/>
    </xf>
    <xf numFmtId="183" fontId="28" fillId="0" borderId="13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29" fillId="0" borderId="14" xfId="0" applyNumberFormat="1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177" fontId="29" fillId="0" borderId="15" xfId="0" applyNumberFormat="1" applyFont="1" applyBorder="1" applyAlignment="1">
      <alignment horizontal="center" vertical="center"/>
    </xf>
    <xf numFmtId="183" fontId="28" fillId="0" borderId="16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177" fontId="30" fillId="33" borderId="17" xfId="0" applyNumberFormat="1" applyFont="1" applyFill="1" applyBorder="1" applyAlignment="1">
      <alignment horizontal="center" vertical="center" wrapText="1"/>
    </xf>
    <xf numFmtId="1" fontId="30" fillId="33" borderId="17" xfId="0" applyNumberFormat="1" applyFont="1" applyFill="1" applyBorder="1" applyAlignment="1">
      <alignment horizontal="center" vertical="center" wrapText="1"/>
    </xf>
    <xf numFmtId="1" fontId="30" fillId="33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183" fontId="28" fillId="0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83" fontId="28" fillId="0" borderId="13" xfId="0" applyNumberFormat="1" applyFont="1" applyFill="1" applyBorder="1" applyAlignment="1">
      <alignment horizontal="center" vertical="center"/>
    </xf>
    <xf numFmtId="183" fontId="28" fillId="0" borderId="16" xfId="0" applyNumberFormat="1" applyFont="1" applyFill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183" fontId="28" fillId="0" borderId="14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83" fontId="29" fillId="0" borderId="18" xfId="0" applyNumberFormat="1" applyFont="1" applyBorder="1" applyAlignment="1">
      <alignment horizontal="center" vertical="center"/>
    </xf>
    <xf numFmtId="183" fontId="29" fillId="0" borderId="19" xfId="0" applyNumberFormat="1" applyFont="1" applyBorder="1" applyAlignment="1">
      <alignment horizontal="center" vertical="center"/>
    </xf>
    <xf numFmtId="183" fontId="29" fillId="0" borderId="20" xfId="0" applyNumberFormat="1" applyFont="1" applyBorder="1" applyAlignment="1">
      <alignment horizontal="center" vertical="center"/>
    </xf>
    <xf numFmtId="183" fontId="29" fillId="0" borderId="21" xfId="0" applyNumberFormat="1" applyFont="1" applyBorder="1" applyAlignment="1">
      <alignment horizontal="center" vertical="center"/>
    </xf>
    <xf numFmtId="177" fontId="27" fillId="3" borderId="11" xfId="0" applyNumberFormat="1" applyFont="1" applyFill="1" applyBorder="1" applyAlignment="1">
      <alignment horizontal="center" vertical="center"/>
    </xf>
    <xf numFmtId="177" fontId="27" fillId="3" borderId="14" xfId="0" applyNumberFormat="1" applyFont="1" applyFill="1" applyBorder="1" applyAlignment="1">
      <alignment horizontal="center" vertical="center"/>
    </xf>
    <xf numFmtId="177" fontId="27" fillId="3" borderId="12" xfId="0" applyNumberFormat="1" applyFont="1" applyFill="1" applyBorder="1" applyAlignment="1">
      <alignment horizontal="center" vertical="center"/>
    </xf>
    <xf numFmtId="177" fontId="27" fillId="3" borderId="15" xfId="0" applyNumberFormat="1" applyFont="1" applyFill="1" applyBorder="1" applyAlignment="1">
      <alignment horizontal="center" vertical="center"/>
    </xf>
    <xf numFmtId="177" fontId="3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177" fontId="30" fillId="33" borderId="10" xfId="0" applyNumberFormat="1" applyFont="1" applyFill="1" applyBorder="1" applyAlignment="1">
      <alignment horizontal="center" vertical="center" wrapText="1"/>
    </xf>
    <xf numFmtId="183" fontId="28" fillId="0" borderId="11" xfId="0" applyNumberFormat="1" applyFont="1" applyBorder="1" applyAlignment="1">
      <alignment horizontal="center" vertical="center"/>
    </xf>
    <xf numFmtId="183" fontId="28" fillId="0" borderId="11" xfId="0" applyNumberFormat="1" applyFont="1" applyBorder="1" applyAlignment="1">
      <alignment horizontal="center" vertical="center" wrapText="1"/>
    </xf>
    <xf numFmtId="183" fontId="28" fillId="0" borderId="14" xfId="0" applyNumberFormat="1" applyFont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183" fontId="29" fillId="0" borderId="13" xfId="0" applyNumberFormat="1" applyFont="1" applyBorder="1" applyAlignment="1">
      <alignment horizontal="center" vertical="center"/>
    </xf>
    <xf numFmtId="183" fontId="29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77" fontId="30" fillId="33" borderId="24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30" fillId="33" borderId="26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177" fontId="33" fillId="33" borderId="24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vertical="center"/>
    </xf>
    <xf numFmtId="177" fontId="32" fillId="33" borderId="26" xfId="0" applyNumberFormat="1" applyFont="1" applyFill="1" applyBorder="1" applyAlignment="1">
      <alignment horizontal="center" vertical="center" wrapText="1"/>
    </xf>
    <xf numFmtId="177" fontId="33" fillId="33" borderId="17" xfId="0" applyNumberFormat="1" applyFont="1" applyFill="1" applyBorder="1" applyAlignment="1">
      <alignment horizontal="center" vertical="center" wrapText="1"/>
    </xf>
    <xf numFmtId="183" fontId="28" fillId="34" borderId="11" xfId="0" applyNumberFormat="1" applyFont="1" applyFill="1" applyBorder="1" applyAlignment="1">
      <alignment horizontal="center" vertical="center"/>
    </xf>
    <xf numFmtId="177" fontId="34" fillId="33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/>
    </xf>
    <xf numFmtId="183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183" fontId="28" fillId="0" borderId="14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177" fontId="29" fillId="0" borderId="15" xfId="0" applyNumberFormat="1" applyFont="1" applyFill="1" applyBorder="1" applyAlignment="1">
      <alignment horizontal="center" vertical="center"/>
    </xf>
    <xf numFmtId="177" fontId="29" fillId="0" borderId="27" xfId="0" applyNumberFormat="1" applyFont="1" applyFill="1" applyBorder="1" applyAlignment="1">
      <alignment horizontal="center" vertical="center"/>
    </xf>
    <xf numFmtId="177" fontId="29" fillId="0" borderId="28" xfId="0" applyNumberFormat="1" applyFont="1" applyFill="1" applyBorder="1" applyAlignment="1">
      <alignment horizontal="center" vertical="center"/>
    </xf>
    <xf numFmtId="177" fontId="29" fillId="0" borderId="29" xfId="0" applyNumberFormat="1" applyFont="1" applyFill="1" applyBorder="1" applyAlignment="1">
      <alignment horizontal="center" vertical="center"/>
    </xf>
    <xf numFmtId="183" fontId="29" fillId="0" borderId="30" xfId="0" applyNumberFormat="1" applyFont="1" applyBorder="1" applyAlignment="1">
      <alignment horizontal="center" vertical="center"/>
    </xf>
    <xf numFmtId="183" fontId="29" fillId="0" borderId="27" xfId="0" applyNumberFormat="1" applyFont="1" applyBorder="1" applyAlignment="1">
      <alignment horizontal="center" vertical="center"/>
    </xf>
    <xf numFmtId="183" fontId="29" fillId="0" borderId="2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7" fontId="35" fillId="33" borderId="24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1" fontId="33" fillId="33" borderId="24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177" fontId="30" fillId="33" borderId="24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33" borderId="26" xfId="0" applyFont="1" applyFill="1" applyBorder="1" applyAlignment="1">
      <alignment horizontal="center" vertical="center" wrapText="1"/>
    </xf>
    <xf numFmtId="177" fontId="30" fillId="33" borderId="33" xfId="0" applyNumberFormat="1" applyFont="1" applyFill="1" applyBorder="1" applyAlignment="1">
      <alignment horizontal="center" vertical="center" wrapText="1"/>
    </xf>
    <xf numFmtId="177" fontId="30" fillId="33" borderId="34" xfId="0" applyNumberFormat="1" applyFont="1" applyFill="1" applyBorder="1" applyAlignment="1">
      <alignment horizontal="center" vertical="center" wrapText="1"/>
    </xf>
    <xf numFmtId="177" fontId="1" fillId="35" borderId="24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Border="1" applyAlignment="1">
      <alignment horizontal="center" vertical="center" wrapText="1"/>
    </xf>
    <xf numFmtId="177" fontId="33" fillId="33" borderId="33" xfId="0" applyNumberFormat="1" applyFont="1" applyFill="1" applyBorder="1" applyAlignment="1">
      <alignment horizontal="center" vertical="center" wrapText="1"/>
    </xf>
    <xf numFmtId="177" fontId="33" fillId="33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30" fillId="33" borderId="26" xfId="0" applyNumberFormat="1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33" fillId="33" borderId="35" xfId="0" applyFont="1" applyFill="1" applyBorder="1" applyAlignment="1">
      <alignment horizontal="center" vertical="center" wrapText="1"/>
    </xf>
    <xf numFmtId="0" fontId="33" fillId="33" borderId="36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177" fontId="33" fillId="33" borderId="37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33" fillId="0" borderId="25" xfId="0" applyFont="1" applyBorder="1" applyAlignment="1">
      <alignment horizontal="left" vertical="center"/>
    </xf>
    <xf numFmtId="0" fontId="33" fillId="0" borderId="25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194"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76200</xdr:rowOff>
    </xdr:from>
    <xdr:to>
      <xdr:col>7</xdr:col>
      <xdr:colOff>419100</xdr:colOff>
      <xdr:row>10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95725" y="1085850"/>
          <a:ext cx="18573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Hotline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Albert Wenz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01727261479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19050</xdr:rowOff>
    </xdr:from>
    <xdr:to>
      <xdr:col>18</xdr:col>
      <xdr:colOff>190500</xdr:colOff>
      <xdr:row>3</xdr:row>
      <xdr:rowOff>85725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905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0</xdr:row>
      <xdr:rowOff>47625</xdr:rowOff>
    </xdr:from>
    <xdr:to>
      <xdr:col>31</xdr:col>
      <xdr:colOff>247650</xdr:colOff>
      <xdr:row>3</xdr:row>
      <xdr:rowOff>123825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47625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19050</xdr:rowOff>
    </xdr:from>
    <xdr:to>
      <xdr:col>18</xdr:col>
      <xdr:colOff>95250</xdr:colOff>
      <xdr:row>3</xdr:row>
      <xdr:rowOff>85725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1905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647700</xdr:colOff>
      <xdr:row>0</xdr:row>
      <xdr:rowOff>0</xdr:rowOff>
    </xdr:from>
    <xdr:to>
      <xdr:col>17</xdr:col>
      <xdr:colOff>228600</xdr:colOff>
      <xdr:row>3</xdr:row>
      <xdr:rowOff>66675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0"/>
          <a:ext cx="1114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19050</xdr:rowOff>
    </xdr:from>
    <xdr:to>
      <xdr:col>18</xdr:col>
      <xdr:colOff>123825</xdr:colOff>
      <xdr:row>3</xdr:row>
      <xdr:rowOff>85725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905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0</xdr:row>
      <xdr:rowOff>19050</xdr:rowOff>
    </xdr:from>
    <xdr:to>
      <xdr:col>18</xdr:col>
      <xdr:colOff>85725</xdr:colOff>
      <xdr:row>3</xdr:row>
      <xdr:rowOff>85725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905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0</xdr:row>
      <xdr:rowOff>0</xdr:rowOff>
    </xdr:from>
    <xdr:to>
      <xdr:col>18</xdr:col>
      <xdr:colOff>161925</xdr:colOff>
      <xdr:row>3</xdr:row>
      <xdr:rowOff>66675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9525</xdr:rowOff>
    </xdr:from>
    <xdr:to>
      <xdr:col>18</xdr:col>
      <xdr:colOff>190500</xdr:colOff>
      <xdr:row>3</xdr:row>
      <xdr:rowOff>76200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9525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" name="Grafik 3" descr="Oberderdin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19050</xdr:rowOff>
    </xdr:from>
    <xdr:to>
      <xdr:col>18</xdr:col>
      <xdr:colOff>190500</xdr:colOff>
      <xdr:row>3</xdr:row>
      <xdr:rowOff>85725</xdr:rowOff>
    </xdr:to>
    <xdr:pic>
      <xdr:nvPicPr>
        <xdr:cNvPr id="2" name="Grafik 2" descr="ADAC Logo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905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15">
      <c r="A1" s="2"/>
      <c r="B1" s="2"/>
      <c r="C1" s="2"/>
      <c r="D1" s="2"/>
      <c r="E1" s="2"/>
      <c r="F1" s="2"/>
      <c r="G1" s="2"/>
    </row>
    <row r="2" spans="1:7" ht="15.75">
      <c r="A2" s="1" t="s">
        <v>2</v>
      </c>
      <c r="B2" s="1"/>
      <c r="C2" s="1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.75">
      <c r="A4" s="1" t="s">
        <v>19</v>
      </c>
      <c r="B4" s="1"/>
      <c r="C4" s="1"/>
      <c r="D4" s="2"/>
      <c r="E4" s="2"/>
      <c r="F4" s="2"/>
      <c r="G4" s="2"/>
    </row>
    <row r="5" spans="1:7" ht="18" customHeight="1">
      <c r="A5" s="2" t="s">
        <v>3</v>
      </c>
      <c r="B5" s="2"/>
      <c r="C5" s="2"/>
      <c r="D5" s="2"/>
      <c r="E5" s="2"/>
      <c r="F5" s="2"/>
      <c r="G5" s="2"/>
    </row>
    <row r="6" spans="1:7" ht="15">
      <c r="A6" s="2" t="s">
        <v>4</v>
      </c>
      <c r="B6" s="2"/>
      <c r="C6" s="2"/>
      <c r="D6" s="2"/>
      <c r="E6" s="2"/>
      <c r="F6" s="2"/>
      <c r="G6" s="2"/>
    </row>
    <row r="7" spans="1:7" ht="15">
      <c r="A7" s="2" t="s">
        <v>5</v>
      </c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.75">
      <c r="A10" s="1" t="s">
        <v>20</v>
      </c>
      <c r="B10" s="2"/>
      <c r="C10" s="2"/>
      <c r="D10" s="2"/>
      <c r="E10" s="2"/>
      <c r="F10" s="2"/>
      <c r="G10" s="2"/>
    </row>
    <row r="11" spans="1:7" ht="15">
      <c r="A11" s="2" t="s">
        <v>3</v>
      </c>
      <c r="B11" s="2"/>
      <c r="C11" s="2"/>
      <c r="D11" s="2"/>
      <c r="E11" s="2"/>
      <c r="F11" s="2"/>
      <c r="G11" s="2"/>
    </row>
    <row r="12" spans="1:7" ht="15">
      <c r="A12" s="2" t="s">
        <v>4</v>
      </c>
      <c r="B12" s="2"/>
      <c r="C12" s="2"/>
      <c r="D12" s="2"/>
      <c r="E12" s="2"/>
      <c r="F12" s="2"/>
      <c r="G12" s="2"/>
    </row>
    <row r="13" spans="1:7" ht="15">
      <c r="A13" s="2" t="s">
        <v>6</v>
      </c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.75">
      <c r="A16" s="1" t="s">
        <v>7</v>
      </c>
      <c r="B16" s="2"/>
      <c r="C16" s="2"/>
      <c r="D16" s="2"/>
      <c r="E16" s="2"/>
      <c r="F16" s="2"/>
      <c r="G16" s="2"/>
    </row>
    <row r="17" spans="1:7" ht="15">
      <c r="A17" s="2" t="s">
        <v>8</v>
      </c>
      <c r="B17" s="2"/>
      <c r="C17" s="2"/>
      <c r="D17" s="2"/>
      <c r="E17" s="2"/>
      <c r="F17" s="2"/>
      <c r="G17" s="2"/>
    </row>
    <row r="18" spans="1:7" ht="15">
      <c r="A18" s="2" t="s">
        <v>9</v>
      </c>
      <c r="B18" s="2"/>
      <c r="C18" s="2"/>
      <c r="D18" s="2"/>
      <c r="E18" s="2"/>
      <c r="F18" s="2"/>
      <c r="G18" s="2"/>
    </row>
    <row r="19" spans="1:7" ht="15">
      <c r="A19" s="2" t="s">
        <v>10</v>
      </c>
      <c r="B19" s="2"/>
      <c r="C19" s="2"/>
      <c r="D19" s="2"/>
      <c r="E19" s="2"/>
      <c r="F19" s="2"/>
      <c r="G19" s="2"/>
    </row>
    <row r="20" spans="1:7" ht="15">
      <c r="A20" s="2" t="s">
        <v>11</v>
      </c>
      <c r="B20" s="2"/>
      <c r="C20" s="2"/>
      <c r="D20" s="2"/>
      <c r="E20" s="2"/>
      <c r="F20" s="2"/>
      <c r="G20" s="2"/>
    </row>
    <row r="21" spans="1:7" ht="15">
      <c r="A21" s="2" t="s">
        <v>12</v>
      </c>
      <c r="B21" s="2"/>
      <c r="C21" s="2"/>
      <c r="D21" s="2"/>
      <c r="E21" s="2"/>
      <c r="F21" s="2"/>
      <c r="G21" s="2"/>
    </row>
    <row r="22" spans="1:7" ht="15">
      <c r="A22" s="2" t="s">
        <v>13</v>
      </c>
      <c r="B22" s="2"/>
      <c r="C22" s="2"/>
      <c r="D22" s="2"/>
      <c r="E22" s="2"/>
      <c r="F22" s="2"/>
      <c r="G22" s="2"/>
    </row>
    <row r="23" spans="1:7" ht="15">
      <c r="A23" s="2" t="s">
        <v>17</v>
      </c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.75">
      <c r="A25" s="1" t="s">
        <v>14</v>
      </c>
      <c r="B25" s="2"/>
      <c r="C25" s="2"/>
      <c r="D25" s="2"/>
      <c r="E25" s="2"/>
      <c r="F25" s="2"/>
      <c r="G25" s="2"/>
    </row>
    <row r="26" spans="1:7" ht="15">
      <c r="A26" s="2" t="s">
        <v>15</v>
      </c>
      <c r="B26" s="2"/>
      <c r="C26" s="2"/>
      <c r="D26" s="2"/>
      <c r="E26" s="2"/>
      <c r="F26" s="2"/>
      <c r="G26" s="2"/>
    </row>
    <row r="27" spans="1:7" ht="15">
      <c r="A27" s="2" t="s">
        <v>18</v>
      </c>
      <c r="B27" s="2"/>
      <c r="C27" s="2"/>
      <c r="D27" s="2"/>
      <c r="E27" s="2"/>
      <c r="F27" s="2"/>
      <c r="G27" s="2"/>
    </row>
    <row r="28" spans="1:7" ht="15">
      <c r="A28" s="2" t="s">
        <v>16</v>
      </c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6">
    <tabColor rgb="FFFFC000"/>
  </sheetPr>
  <dimension ref="A1:AE30"/>
  <sheetViews>
    <sheetView tabSelected="1" view="pageLayout" workbookViewId="0" topLeftCell="A1">
      <selection activeCell="N21" sqref="N21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8.00390625" style="0" customWidth="1"/>
    <col min="4" max="4" width="7.421875" style="0" bestFit="1" customWidth="1"/>
    <col min="5" max="5" width="5.28125" style="0" customWidth="1"/>
    <col min="6" max="6" width="26.140625" style="0" customWidth="1"/>
    <col min="7" max="7" width="8.8515625" style="0" customWidth="1"/>
    <col min="8" max="8" width="17.28125" style="0" customWidth="1"/>
    <col min="9" max="9" width="7.140625" style="0" bestFit="1" customWidth="1"/>
    <col min="10" max="11" width="2.28125" style="0" bestFit="1" customWidth="1"/>
    <col min="12" max="12" width="7.140625" style="0" bestFit="1" customWidth="1"/>
    <col min="13" max="13" width="2.28125" style="0" bestFit="1" customWidth="1"/>
    <col min="14" max="14" width="2.28125" style="0" customWidth="1"/>
    <col min="15" max="15" width="7.28125" style="0" bestFit="1" customWidth="1"/>
    <col min="16" max="16" width="2.140625" style="0" bestFit="1" customWidth="1"/>
    <col min="17" max="17" width="2.28125" style="0" bestFit="1" customWidth="1"/>
    <col min="18" max="18" width="7.140625" style="0" bestFit="1" customWidth="1"/>
    <col min="19" max="19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19" s="68" customFormat="1" ht="13.5" thickBot="1">
      <c r="A5" s="154" t="s">
        <v>57</v>
      </c>
      <c r="B5" s="156"/>
      <c r="C5" s="145"/>
      <c r="D5" s="145"/>
      <c r="E5" s="145"/>
      <c r="G5" s="75" t="s">
        <v>58</v>
      </c>
      <c r="H5" s="84">
        <v>23</v>
      </c>
      <c r="I5" s="150" t="s">
        <v>59</v>
      </c>
      <c r="J5" s="151"/>
      <c r="K5" s="84"/>
      <c r="L5" s="84">
        <v>23</v>
      </c>
      <c r="M5" s="150" t="s">
        <v>60</v>
      </c>
      <c r="N5" s="150"/>
      <c r="O5" s="151"/>
      <c r="P5" s="151"/>
      <c r="R5" s="84">
        <v>0</v>
      </c>
      <c r="S5" s="4"/>
    </row>
    <row r="6" spans="1:19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123" t="s">
        <v>66</v>
      </c>
      <c r="O6" s="98" t="s">
        <v>36</v>
      </c>
      <c r="P6" s="123" t="s">
        <v>28</v>
      </c>
      <c r="Q6" s="123" t="s">
        <v>66</v>
      </c>
      <c r="R6" s="152" t="s">
        <v>21</v>
      </c>
      <c r="S6" s="152" t="s">
        <v>69</v>
      </c>
    </row>
    <row r="7" spans="1:19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13" t="s">
        <v>39</v>
      </c>
      <c r="J7" s="124"/>
      <c r="K7" s="124"/>
      <c r="L7" s="13" t="s">
        <v>39</v>
      </c>
      <c r="M7" s="124"/>
      <c r="N7" s="124"/>
      <c r="O7" s="13" t="s">
        <v>39</v>
      </c>
      <c r="P7" s="124"/>
      <c r="Q7" s="124"/>
      <c r="R7" s="153"/>
      <c r="S7" s="153"/>
    </row>
    <row r="8" spans="1:19" ht="12.75">
      <c r="A8" s="69">
        <v>1</v>
      </c>
      <c r="B8" s="14">
        <v>924</v>
      </c>
      <c r="C8" s="41" t="s">
        <v>235</v>
      </c>
      <c r="D8" s="37" t="s">
        <v>286</v>
      </c>
      <c r="E8" s="52"/>
      <c r="F8" s="38" t="s">
        <v>287</v>
      </c>
      <c r="G8" s="38"/>
      <c r="H8" s="38" t="s">
        <v>288</v>
      </c>
      <c r="I8" s="79">
        <v>0.0006645833333333334</v>
      </c>
      <c r="J8" s="31">
        <v>0</v>
      </c>
      <c r="K8" s="31">
        <v>0</v>
      </c>
      <c r="L8" s="79">
        <v>0.0006644675925925925</v>
      </c>
      <c r="M8" s="31">
        <v>0</v>
      </c>
      <c r="N8" s="31">
        <v>0</v>
      </c>
      <c r="O8" s="78">
        <v>0.0006613425925925926</v>
      </c>
      <c r="P8" s="24">
        <v>0</v>
      </c>
      <c r="Q8" s="24">
        <v>0</v>
      </c>
      <c r="R8" s="18">
        <v>0.001325810185185185</v>
      </c>
      <c r="S8" s="54"/>
    </row>
    <row r="9" spans="1:19" ht="18">
      <c r="A9" s="71">
        <v>2</v>
      </c>
      <c r="B9" s="14">
        <v>919</v>
      </c>
      <c r="C9" s="41" t="s">
        <v>240</v>
      </c>
      <c r="D9" s="37" t="s">
        <v>241</v>
      </c>
      <c r="E9" s="52"/>
      <c r="F9" s="38" t="s">
        <v>242</v>
      </c>
      <c r="G9" s="38"/>
      <c r="H9" s="38" t="s">
        <v>243</v>
      </c>
      <c r="I9" s="79">
        <v>0.0006881944444444444</v>
      </c>
      <c r="J9" s="31">
        <v>0</v>
      </c>
      <c r="K9" s="31">
        <v>0</v>
      </c>
      <c r="L9" s="79">
        <v>0.0006840277777777778</v>
      </c>
      <c r="M9" s="31">
        <v>0</v>
      </c>
      <c r="N9" s="31">
        <v>0</v>
      </c>
      <c r="O9" s="99">
        <v>0.0006847222222222223</v>
      </c>
      <c r="P9" s="24">
        <v>0</v>
      </c>
      <c r="Q9" s="24">
        <v>0</v>
      </c>
      <c r="R9" s="18">
        <v>0.0013687500000000002</v>
      </c>
      <c r="S9" s="55">
        <v>4.29398148148151E-05</v>
      </c>
    </row>
    <row r="10" spans="1:19" ht="12.75">
      <c r="A10" s="69">
        <v>3</v>
      </c>
      <c r="B10" s="14">
        <v>902</v>
      </c>
      <c r="C10" s="41" t="s">
        <v>244</v>
      </c>
      <c r="D10" s="37" t="s">
        <v>245</v>
      </c>
      <c r="E10" s="52"/>
      <c r="F10" s="38" t="s">
        <v>166</v>
      </c>
      <c r="G10" s="38"/>
      <c r="H10" s="38" t="s">
        <v>243</v>
      </c>
      <c r="I10" s="79">
        <v>0.000704513888888889</v>
      </c>
      <c r="J10" s="31">
        <v>0</v>
      </c>
      <c r="K10" s="31">
        <v>0</v>
      </c>
      <c r="L10" s="79">
        <v>0.0006787037037037038</v>
      </c>
      <c r="M10" s="31">
        <v>1</v>
      </c>
      <c r="N10" s="31">
        <v>0</v>
      </c>
      <c r="O10" s="99">
        <v>0.0006721064814814814</v>
      </c>
      <c r="P10" s="24">
        <v>0</v>
      </c>
      <c r="Q10" s="24">
        <v>0</v>
      </c>
      <c r="R10" s="18">
        <v>0.0013855324074074074</v>
      </c>
      <c r="S10" s="55">
        <v>1.6782407407407197E-05</v>
      </c>
    </row>
    <row r="11" spans="1:19" ht="12.75">
      <c r="A11" s="71">
        <v>4</v>
      </c>
      <c r="B11" s="14">
        <v>905</v>
      </c>
      <c r="C11" s="41" t="s">
        <v>279</v>
      </c>
      <c r="D11" s="37">
        <v>1147167</v>
      </c>
      <c r="E11" s="52"/>
      <c r="F11" s="38" t="s">
        <v>265</v>
      </c>
      <c r="G11" s="38"/>
      <c r="H11" s="38" t="s">
        <v>266</v>
      </c>
      <c r="I11" s="79">
        <v>0.0007003472222222221</v>
      </c>
      <c r="J11" s="31">
        <v>1</v>
      </c>
      <c r="K11" s="31">
        <v>0</v>
      </c>
      <c r="L11" s="79">
        <v>0.0006929398148148147</v>
      </c>
      <c r="M11" s="31">
        <v>0</v>
      </c>
      <c r="N11" s="31">
        <v>0</v>
      </c>
      <c r="O11" s="78">
        <v>0.0006952546296296298</v>
      </c>
      <c r="P11" s="24">
        <v>0</v>
      </c>
      <c r="Q11" s="24">
        <v>0</v>
      </c>
      <c r="R11" s="18">
        <v>0.0013881944444444445</v>
      </c>
      <c r="S11" s="55">
        <v>2.6620370370371294E-06</v>
      </c>
    </row>
    <row r="12" spans="1:19" ht="12.75">
      <c r="A12" s="72">
        <v>5</v>
      </c>
      <c r="B12" s="19">
        <v>921</v>
      </c>
      <c r="C12" s="42" t="s">
        <v>246</v>
      </c>
      <c r="D12" s="39" t="s">
        <v>247</v>
      </c>
      <c r="E12" s="53"/>
      <c r="F12" s="40" t="s">
        <v>133</v>
      </c>
      <c r="G12" s="40"/>
      <c r="H12" s="40" t="s">
        <v>248</v>
      </c>
      <c r="I12" s="80">
        <v>0.0007070601851851851</v>
      </c>
      <c r="J12" s="32">
        <v>0</v>
      </c>
      <c r="K12" s="32">
        <v>0</v>
      </c>
      <c r="L12" s="80">
        <v>0.0006997685185185185</v>
      </c>
      <c r="M12" s="32">
        <v>0</v>
      </c>
      <c r="N12" s="32">
        <v>0</v>
      </c>
      <c r="O12" s="49">
        <v>0.0006940972222222223</v>
      </c>
      <c r="P12" s="25">
        <v>0</v>
      </c>
      <c r="Q12" s="25">
        <v>0</v>
      </c>
      <c r="R12" s="23">
        <v>0.0013938657407407407</v>
      </c>
      <c r="S12" s="56">
        <v>5.6712962962961536E-06</v>
      </c>
    </row>
    <row r="13" spans="1:19" ht="12.75">
      <c r="A13" s="71">
        <v>6</v>
      </c>
      <c r="B13" s="14">
        <v>910</v>
      </c>
      <c r="C13" s="41" t="s">
        <v>280</v>
      </c>
      <c r="D13" s="37" t="s">
        <v>281</v>
      </c>
      <c r="E13" s="52"/>
      <c r="F13" s="38" t="s">
        <v>282</v>
      </c>
      <c r="G13" s="38"/>
      <c r="H13" s="38" t="s">
        <v>283</v>
      </c>
      <c r="I13" s="79">
        <v>0.0006850694444444444</v>
      </c>
      <c r="J13" s="31">
        <v>0</v>
      </c>
      <c r="K13" s="31">
        <v>0</v>
      </c>
      <c r="L13" s="79">
        <v>0.0006837962962962964</v>
      </c>
      <c r="M13" s="31">
        <v>1</v>
      </c>
      <c r="N13" s="31">
        <v>0</v>
      </c>
      <c r="O13" s="99">
        <v>0.0006777777777777779</v>
      </c>
      <c r="P13" s="24">
        <v>0</v>
      </c>
      <c r="Q13" s="24">
        <v>0</v>
      </c>
      <c r="R13" s="18">
        <v>0.0013962962962962965</v>
      </c>
      <c r="S13" s="57">
        <v>2.430555555555866E-06</v>
      </c>
    </row>
    <row r="14" spans="1:19" ht="12.75">
      <c r="A14" s="69">
        <v>7</v>
      </c>
      <c r="B14" s="14">
        <v>901</v>
      </c>
      <c r="C14" s="41" t="s">
        <v>267</v>
      </c>
      <c r="D14" s="37" t="s">
        <v>268</v>
      </c>
      <c r="E14" s="52"/>
      <c r="F14" s="38"/>
      <c r="G14" s="38"/>
      <c r="H14" s="38" t="s">
        <v>269</v>
      </c>
      <c r="I14" s="43">
        <v>0.0007335648148148148</v>
      </c>
      <c r="J14" s="44">
        <v>0</v>
      </c>
      <c r="K14" s="44">
        <v>0</v>
      </c>
      <c r="L14" s="43">
        <v>0.0007091435185185186</v>
      </c>
      <c r="M14" s="44">
        <v>0</v>
      </c>
      <c r="N14" s="31">
        <v>0</v>
      </c>
      <c r="O14" s="78">
        <v>0.0006982638888888889</v>
      </c>
      <c r="P14" s="24">
        <v>0</v>
      </c>
      <c r="Q14" s="24">
        <v>0</v>
      </c>
      <c r="R14" s="45">
        <v>0.0014074074074074076</v>
      </c>
      <c r="S14" s="55">
        <v>1.1111111111111044E-05</v>
      </c>
    </row>
    <row r="15" spans="1:19" ht="12.75">
      <c r="A15" s="71">
        <v>8</v>
      </c>
      <c r="B15" s="14">
        <v>904</v>
      </c>
      <c r="C15" s="41" t="s">
        <v>255</v>
      </c>
      <c r="D15" s="37" t="s">
        <v>256</v>
      </c>
      <c r="E15" s="52"/>
      <c r="F15" s="38" t="s">
        <v>101</v>
      </c>
      <c r="G15" s="38"/>
      <c r="H15" s="38" t="s">
        <v>257</v>
      </c>
      <c r="I15" s="79">
        <v>0.0007236111111111111</v>
      </c>
      <c r="J15" s="31">
        <v>0</v>
      </c>
      <c r="K15" s="31">
        <v>0</v>
      </c>
      <c r="L15" s="79">
        <v>0.000704513888888889</v>
      </c>
      <c r="M15" s="31">
        <v>0</v>
      </c>
      <c r="N15" s="31">
        <v>0</v>
      </c>
      <c r="O15" s="78">
        <v>0.0007031249999999999</v>
      </c>
      <c r="P15" s="24">
        <v>0</v>
      </c>
      <c r="Q15" s="24">
        <v>0</v>
      </c>
      <c r="R15" s="18">
        <v>0.0014076388888888888</v>
      </c>
      <c r="S15" s="55">
        <v>2.3148148148126324E-07</v>
      </c>
    </row>
    <row r="16" spans="1:19" ht="12.75">
      <c r="A16" s="69">
        <v>9</v>
      </c>
      <c r="B16" s="14">
        <v>906</v>
      </c>
      <c r="C16" s="41" t="s">
        <v>264</v>
      </c>
      <c r="D16" s="37">
        <v>1162111</v>
      </c>
      <c r="E16" s="52"/>
      <c r="F16" s="38" t="s">
        <v>265</v>
      </c>
      <c r="G16" s="38"/>
      <c r="H16" s="38" t="s">
        <v>266</v>
      </c>
      <c r="I16" s="79">
        <v>0.0007208333333333333</v>
      </c>
      <c r="J16" s="31">
        <v>0</v>
      </c>
      <c r="K16" s="31">
        <v>0</v>
      </c>
      <c r="L16" s="79">
        <v>0.0006982638888888889</v>
      </c>
      <c r="M16" s="31">
        <v>1</v>
      </c>
      <c r="N16" s="31">
        <v>0</v>
      </c>
      <c r="O16" s="78">
        <v>0.0006866898148148149</v>
      </c>
      <c r="P16" s="24">
        <v>0</v>
      </c>
      <c r="Q16" s="24">
        <v>0</v>
      </c>
      <c r="R16" s="18">
        <v>0.001419675925925926</v>
      </c>
      <c r="S16" s="55">
        <v>1.2037037037037181E-05</v>
      </c>
    </row>
    <row r="17" spans="1:19" ht="12.75">
      <c r="A17" s="74">
        <v>10</v>
      </c>
      <c r="B17" s="19">
        <v>920</v>
      </c>
      <c r="C17" s="42" t="s">
        <v>292</v>
      </c>
      <c r="D17" s="39" t="s">
        <v>293</v>
      </c>
      <c r="E17" s="53"/>
      <c r="F17" s="40"/>
      <c r="G17" s="40"/>
      <c r="H17" s="40" t="s">
        <v>294</v>
      </c>
      <c r="I17" s="80">
        <v>0.0007023148148148149</v>
      </c>
      <c r="J17" s="32">
        <v>0</v>
      </c>
      <c r="K17" s="32">
        <v>0</v>
      </c>
      <c r="L17" s="80">
        <v>0.0006936342592592593</v>
      </c>
      <c r="M17" s="32">
        <v>0</v>
      </c>
      <c r="N17" s="32">
        <v>0</v>
      </c>
      <c r="O17" s="49">
        <v>0.0006964120370370369</v>
      </c>
      <c r="P17" s="25">
        <v>1</v>
      </c>
      <c r="Q17" s="25">
        <v>0</v>
      </c>
      <c r="R17" s="23">
        <v>0.0014247685185185184</v>
      </c>
      <c r="S17" s="56">
        <v>5.092592592592345E-06</v>
      </c>
    </row>
    <row r="18" spans="1:19" ht="12.75">
      <c r="A18" s="69">
        <v>11</v>
      </c>
      <c r="B18" s="14">
        <v>916</v>
      </c>
      <c r="C18" s="41" t="s">
        <v>289</v>
      </c>
      <c r="D18" s="37" t="s">
        <v>290</v>
      </c>
      <c r="E18" s="52"/>
      <c r="F18" s="38" t="s">
        <v>291</v>
      </c>
      <c r="G18" s="38"/>
      <c r="H18" s="38" t="s">
        <v>261</v>
      </c>
      <c r="I18" s="79">
        <v>0.0007254629629629629</v>
      </c>
      <c r="J18" s="31">
        <v>0</v>
      </c>
      <c r="K18" s="31">
        <v>0</v>
      </c>
      <c r="L18" s="79">
        <v>0.0007162037037037037</v>
      </c>
      <c r="M18" s="31">
        <v>0</v>
      </c>
      <c r="N18" s="31">
        <v>0</v>
      </c>
      <c r="O18" s="78">
        <v>0.0007163194444444444</v>
      </c>
      <c r="P18" s="24">
        <v>0</v>
      </c>
      <c r="Q18" s="24">
        <v>0</v>
      </c>
      <c r="R18" s="18">
        <v>0.001432523148148148</v>
      </c>
      <c r="S18" s="55">
        <v>7.754629629629691E-06</v>
      </c>
    </row>
    <row r="19" spans="1:19" ht="12.75">
      <c r="A19" s="71">
        <v>12</v>
      </c>
      <c r="B19" s="14">
        <v>900</v>
      </c>
      <c r="C19" s="41" t="s">
        <v>270</v>
      </c>
      <c r="D19" s="37" t="s">
        <v>271</v>
      </c>
      <c r="E19" s="38"/>
      <c r="F19" s="38"/>
      <c r="G19" s="38"/>
      <c r="H19" s="38" t="s">
        <v>272</v>
      </c>
      <c r="I19" s="79">
        <v>0.0007660879629629629</v>
      </c>
      <c r="J19" s="31">
        <v>0</v>
      </c>
      <c r="K19" s="31">
        <v>1</v>
      </c>
      <c r="L19" s="79">
        <v>0.0007259259259259259</v>
      </c>
      <c r="M19" s="31">
        <v>0</v>
      </c>
      <c r="N19" s="31">
        <v>0</v>
      </c>
      <c r="O19" s="78">
        <v>0.0007172453703703703</v>
      </c>
      <c r="P19" s="24">
        <v>0</v>
      </c>
      <c r="Q19" s="24">
        <v>0</v>
      </c>
      <c r="R19" s="18">
        <v>0.0014431712962962961</v>
      </c>
      <c r="S19" s="55">
        <v>1.0648148148148084E-05</v>
      </c>
    </row>
    <row r="20" spans="1:19" ht="12.75">
      <c r="A20" s="69">
        <v>13</v>
      </c>
      <c r="B20" s="14">
        <v>913</v>
      </c>
      <c r="C20" s="41" t="s">
        <v>252</v>
      </c>
      <c r="D20" s="37" t="s">
        <v>253</v>
      </c>
      <c r="E20" s="52"/>
      <c r="F20" s="38" t="s">
        <v>113</v>
      </c>
      <c r="G20" s="38"/>
      <c r="H20" s="38" t="s">
        <v>254</v>
      </c>
      <c r="I20" s="79">
        <v>0.0007341435185185185</v>
      </c>
      <c r="J20" s="31">
        <v>1</v>
      </c>
      <c r="K20" s="31">
        <v>0</v>
      </c>
      <c r="L20" s="79">
        <v>0.0007296296296296296</v>
      </c>
      <c r="M20" s="31">
        <v>0</v>
      </c>
      <c r="N20" s="31">
        <v>0</v>
      </c>
      <c r="O20" s="78">
        <v>0.0007179398148148149</v>
      </c>
      <c r="P20" s="24">
        <v>0</v>
      </c>
      <c r="Q20" s="24">
        <v>0</v>
      </c>
      <c r="R20" s="18">
        <v>0.0014475694444444445</v>
      </c>
      <c r="S20" s="55">
        <v>4.398148148148338E-06</v>
      </c>
    </row>
    <row r="21" spans="1:19" ht="12.75">
      <c r="A21" s="71">
        <v>14</v>
      </c>
      <c r="B21" s="14">
        <v>922</v>
      </c>
      <c r="C21" s="41" t="s">
        <v>249</v>
      </c>
      <c r="D21" s="37" t="s">
        <v>250</v>
      </c>
      <c r="E21" s="52"/>
      <c r="F21" s="38" t="s">
        <v>162</v>
      </c>
      <c r="G21" s="38"/>
      <c r="H21" s="38" t="s">
        <v>251</v>
      </c>
      <c r="I21" s="79">
        <v>0.0007438657407407407</v>
      </c>
      <c r="J21" s="31">
        <v>0</v>
      </c>
      <c r="K21" s="31">
        <v>0</v>
      </c>
      <c r="L21" s="79">
        <v>0.0007231481481481481</v>
      </c>
      <c r="M21" s="31">
        <v>0</v>
      </c>
      <c r="N21" s="31">
        <v>0</v>
      </c>
      <c r="O21" s="78">
        <v>0.0007263888888888889</v>
      </c>
      <c r="P21" s="24">
        <v>0</v>
      </c>
      <c r="Q21" s="24">
        <v>0</v>
      </c>
      <c r="R21" s="18">
        <v>0.001449537037037037</v>
      </c>
      <c r="S21" s="55">
        <v>1.9675925925924723E-06</v>
      </c>
    </row>
    <row r="22" spans="1:19" ht="12.75">
      <c r="A22" s="72">
        <v>15</v>
      </c>
      <c r="B22" s="19">
        <v>918</v>
      </c>
      <c r="C22" s="42" t="s">
        <v>236</v>
      </c>
      <c r="D22" s="39" t="s">
        <v>295</v>
      </c>
      <c r="E22" s="53"/>
      <c r="F22" s="40" t="s">
        <v>285</v>
      </c>
      <c r="G22" s="40"/>
      <c r="H22" s="40" t="s">
        <v>155</v>
      </c>
      <c r="I22" s="80">
        <v>0.0007530092592592593</v>
      </c>
      <c r="J22" s="32">
        <v>0</v>
      </c>
      <c r="K22" s="32">
        <v>0</v>
      </c>
      <c r="L22" s="80">
        <v>0.0007350694444444444</v>
      </c>
      <c r="M22" s="32">
        <v>0</v>
      </c>
      <c r="N22" s="32">
        <v>0</v>
      </c>
      <c r="O22" s="49">
        <v>0.000729050925925926</v>
      </c>
      <c r="P22" s="25">
        <v>0</v>
      </c>
      <c r="Q22" s="25">
        <v>0</v>
      </c>
      <c r="R22" s="23">
        <v>0.0014641203703703704</v>
      </c>
      <c r="S22" s="56">
        <v>1.4583333333333462E-05</v>
      </c>
    </row>
    <row r="23" spans="1:19" ht="12.75">
      <c r="A23" s="71">
        <v>16</v>
      </c>
      <c r="B23" s="14">
        <v>915</v>
      </c>
      <c r="C23" s="41" t="s">
        <v>258</v>
      </c>
      <c r="D23" s="37" t="s">
        <v>259</v>
      </c>
      <c r="E23" s="52"/>
      <c r="F23" s="38" t="s">
        <v>260</v>
      </c>
      <c r="G23" s="38"/>
      <c r="H23" s="38" t="s">
        <v>261</v>
      </c>
      <c r="I23" s="79">
        <v>0.000744675925925926</v>
      </c>
      <c r="J23" s="31">
        <v>0</v>
      </c>
      <c r="K23" s="31">
        <v>0</v>
      </c>
      <c r="L23" s="79">
        <v>0.0007237268518518518</v>
      </c>
      <c r="M23" s="31">
        <v>0</v>
      </c>
      <c r="N23" s="31">
        <v>0</v>
      </c>
      <c r="O23" s="78">
        <v>0.0007163194444444444</v>
      </c>
      <c r="P23" s="24">
        <v>1</v>
      </c>
      <c r="Q23" s="24">
        <v>0</v>
      </c>
      <c r="R23" s="18">
        <v>0.0014747685185185185</v>
      </c>
      <c r="S23" s="55">
        <v>1.0648148148148084E-05</v>
      </c>
    </row>
    <row r="24" spans="1:19" ht="18">
      <c r="A24" s="69">
        <v>17</v>
      </c>
      <c r="B24" s="14">
        <v>909</v>
      </c>
      <c r="C24" s="41" t="s">
        <v>273</v>
      </c>
      <c r="D24" s="37" t="s">
        <v>274</v>
      </c>
      <c r="E24" s="52"/>
      <c r="F24" s="38" t="s">
        <v>275</v>
      </c>
      <c r="G24" s="38"/>
      <c r="H24" s="38" t="s">
        <v>276</v>
      </c>
      <c r="I24" s="79">
        <v>0.0007672453703703704</v>
      </c>
      <c r="J24" s="31">
        <v>0</v>
      </c>
      <c r="K24" s="31">
        <v>0</v>
      </c>
      <c r="L24" s="79">
        <v>0.0007483796296296297</v>
      </c>
      <c r="M24" s="31">
        <v>0</v>
      </c>
      <c r="N24" s="31">
        <v>0</v>
      </c>
      <c r="O24" s="78">
        <v>0.0007328703703703703</v>
      </c>
      <c r="P24" s="24">
        <v>0</v>
      </c>
      <c r="Q24" s="24">
        <v>0</v>
      </c>
      <c r="R24" s="18">
        <v>0.00148125</v>
      </c>
      <c r="S24" s="55">
        <v>6.481481481481442E-06</v>
      </c>
    </row>
    <row r="25" spans="1:19" ht="12.75">
      <c r="A25" s="71">
        <v>18</v>
      </c>
      <c r="B25" s="14">
        <v>908</v>
      </c>
      <c r="C25" s="41" t="s">
        <v>262</v>
      </c>
      <c r="D25" s="37" t="s">
        <v>263</v>
      </c>
      <c r="E25" s="52"/>
      <c r="F25" s="38"/>
      <c r="G25" s="52"/>
      <c r="H25" s="38" t="s">
        <v>261</v>
      </c>
      <c r="I25" s="79">
        <v>0.0007740740740740742</v>
      </c>
      <c r="J25" s="31">
        <v>0</v>
      </c>
      <c r="K25" s="31">
        <v>0</v>
      </c>
      <c r="L25" s="79">
        <v>0.0007472222222222224</v>
      </c>
      <c r="M25" s="31">
        <v>0</v>
      </c>
      <c r="N25" s="31">
        <v>0</v>
      </c>
      <c r="O25" s="78">
        <v>0.0007346064814814815</v>
      </c>
      <c r="P25" s="24">
        <v>0</v>
      </c>
      <c r="Q25" s="24">
        <v>0</v>
      </c>
      <c r="R25" s="18">
        <v>0.001481828703703704</v>
      </c>
      <c r="S25" s="55">
        <v>5.787037037040255E-07</v>
      </c>
    </row>
    <row r="26" spans="1:19" ht="12.75">
      <c r="A26" s="69">
        <v>19</v>
      </c>
      <c r="B26" s="14">
        <v>907</v>
      </c>
      <c r="C26" s="41" t="s">
        <v>237</v>
      </c>
      <c r="D26" s="37" t="s">
        <v>238</v>
      </c>
      <c r="E26" s="52"/>
      <c r="F26" s="38"/>
      <c r="G26" s="38"/>
      <c r="H26" s="38" t="s">
        <v>239</v>
      </c>
      <c r="I26" s="79">
        <v>0.0007961805555555556</v>
      </c>
      <c r="J26" s="31">
        <v>0</v>
      </c>
      <c r="K26" s="31">
        <v>0</v>
      </c>
      <c r="L26" s="79">
        <v>0.0007527777777777779</v>
      </c>
      <c r="M26" s="31">
        <v>0</v>
      </c>
      <c r="N26" s="31">
        <v>0</v>
      </c>
      <c r="O26" s="78">
        <v>0.0007476851851851851</v>
      </c>
      <c r="P26" s="24">
        <v>0</v>
      </c>
      <c r="Q26" s="24">
        <v>0</v>
      </c>
      <c r="R26" s="18">
        <v>0.001500462962962963</v>
      </c>
      <c r="S26" s="55">
        <v>1.8634259259259038E-05</v>
      </c>
    </row>
    <row r="27" spans="1:19" ht="12.75">
      <c r="A27" s="71">
        <v>20</v>
      </c>
      <c r="B27" s="14">
        <v>914</v>
      </c>
      <c r="C27" s="41" t="s">
        <v>298</v>
      </c>
      <c r="D27" s="37" t="s">
        <v>299</v>
      </c>
      <c r="E27" s="52"/>
      <c r="F27" s="38"/>
      <c r="G27" s="38"/>
      <c r="H27" s="38" t="s">
        <v>261</v>
      </c>
      <c r="I27" s="79">
        <v>0.0008195601851851852</v>
      </c>
      <c r="J27" s="31">
        <v>0</v>
      </c>
      <c r="K27" s="31">
        <v>0</v>
      </c>
      <c r="L27" s="79">
        <v>0.0007656249999999999</v>
      </c>
      <c r="M27" s="31">
        <v>0</v>
      </c>
      <c r="N27" s="31">
        <v>0</v>
      </c>
      <c r="O27" s="78">
        <v>0.0007361111111111111</v>
      </c>
      <c r="P27" s="24">
        <v>0</v>
      </c>
      <c r="Q27" s="24">
        <v>0</v>
      </c>
      <c r="R27" s="18">
        <v>0.001501736111111111</v>
      </c>
      <c r="S27" s="55">
        <v>1.273148148148032E-06</v>
      </c>
    </row>
    <row r="28" spans="1:19" ht="12.75">
      <c r="A28" s="69">
        <v>21</v>
      </c>
      <c r="B28" s="14">
        <v>912</v>
      </c>
      <c r="C28" s="41" t="s">
        <v>277</v>
      </c>
      <c r="D28" s="37" t="s">
        <v>193</v>
      </c>
      <c r="E28" s="52"/>
      <c r="F28" s="38"/>
      <c r="G28" s="38"/>
      <c r="H28" s="38" t="s">
        <v>278</v>
      </c>
      <c r="I28" s="79">
        <v>0.0008180555555555555</v>
      </c>
      <c r="J28" s="31">
        <v>0</v>
      </c>
      <c r="K28" s="31">
        <v>0</v>
      </c>
      <c r="L28" s="79">
        <v>0.0007760416666666666</v>
      </c>
      <c r="M28" s="31">
        <v>0</v>
      </c>
      <c r="N28" s="31">
        <v>0</v>
      </c>
      <c r="O28" s="78">
        <v>0.0007591435185185185</v>
      </c>
      <c r="P28" s="24">
        <v>0</v>
      </c>
      <c r="Q28" s="24">
        <v>0</v>
      </c>
      <c r="R28" s="18">
        <v>0.001535185185185185</v>
      </c>
      <c r="S28" s="55">
        <v>3.344907407407398E-05</v>
      </c>
    </row>
    <row r="29" spans="1:19" ht="12.75">
      <c r="A29" s="71">
        <v>22</v>
      </c>
      <c r="B29" s="14">
        <v>903</v>
      </c>
      <c r="C29" s="41" t="s">
        <v>296</v>
      </c>
      <c r="D29" s="37">
        <v>1662225</v>
      </c>
      <c r="E29" s="52"/>
      <c r="F29" s="38" t="s">
        <v>186</v>
      </c>
      <c r="G29" s="38"/>
      <c r="H29" s="38" t="s">
        <v>297</v>
      </c>
      <c r="I29" s="79">
        <v>0.000815625</v>
      </c>
      <c r="J29" s="31">
        <v>0</v>
      </c>
      <c r="K29" s="31">
        <v>0</v>
      </c>
      <c r="L29" s="79">
        <v>0.0007903935185185185</v>
      </c>
      <c r="M29" s="31">
        <v>1</v>
      </c>
      <c r="N29" s="31">
        <v>0</v>
      </c>
      <c r="O29" s="78">
        <v>0.0007711805555555557</v>
      </c>
      <c r="P29" s="24">
        <v>0</v>
      </c>
      <c r="Q29" s="24">
        <v>0</v>
      </c>
      <c r="R29" s="18">
        <v>0.0015962962962962964</v>
      </c>
      <c r="S29" s="55">
        <v>6.111111111111139E-05</v>
      </c>
    </row>
    <row r="30" spans="1:19" ht="12.75">
      <c r="A30" s="69">
        <v>23</v>
      </c>
      <c r="B30" s="14">
        <v>917</v>
      </c>
      <c r="C30" s="41" t="s">
        <v>234</v>
      </c>
      <c r="D30" s="37" t="s">
        <v>284</v>
      </c>
      <c r="E30" s="52"/>
      <c r="F30" s="38" t="s">
        <v>285</v>
      </c>
      <c r="G30" s="38"/>
      <c r="H30" s="38" t="s">
        <v>155</v>
      </c>
      <c r="I30" s="79">
        <v>0.0007439814814814814</v>
      </c>
      <c r="J30" s="31">
        <v>1</v>
      </c>
      <c r="K30" s="31">
        <v>0</v>
      </c>
      <c r="L30" s="79">
        <v>0.0007253472222222223</v>
      </c>
      <c r="M30" s="31">
        <v>1</v>
      </c>
      <c r="N30" s="31">
        <v>0</v>
      </c>
      <c r="O30" s="78">
        <v>0.0007409722222222222</v>
      </c>
      <c r="P30" s="24">
        <v>1</v>
      </c>
      <c r="Q30" s="24">
        <v>1</v>
      </c>
      <c r="R30" s="18">
        <v>0.001709375</v>
      </c>
      <c r="S30" s="55">
        <v>0.00011307870370370356</v>
      </c>
    </row>
  </sheetData>
  <sheetProtection/>
  <mergeCells count="24">
    <mergeCell ref="A1:R1"/>
    <mergeCell ref="G6:G7"/>
    <mergeCell ref="H6:H7"/>
    <mergeCell ref="J6:J7"/>
    <mergeCell ref="K6:K7"/>
    <mergeCell ref="M6:M7"/>
    <mergeCell ref="B6:B7"/>
    <mergeCell ref="C6:C7"/>
    <mergeCell ref="Q6:Q7"/>
    <mergeCell ref="R6:R7"/>
    <mergeCell ref="M5:P5"/>
    <mergeCell ref="A2:C3"/>
    <mergeCell ref="D2:R2"/>
    <mergeCell ref="D3:R3"/>
    <mergeCell ref="S6:S7"/>
    <mergeCell ref="N6:N7"/>
    <mergeCell ref="F4:I4"/>
    <mergeCell ref="A5:E5"/>
    <mergeCell ref="D6:D7"/>
    <mergeCell ref="E6:E7"/>
    <mergeCell ref="F6:F7"/>
    <mergeCell ref="I5:J5"/>
    <mergeCell ref="P6:P7"/>
    <mergeCell ref="A6:A7"/>
  </mergeCells>
  <conditionalFormatting sqref="Q8:Q13">
    <cfRule type="expression" priority="428" dxfId="1" stopIfTrue="1">
      <formula>ISBLANK(#REF!)</formula>
    </cfRule>
    <cfRule type="expression" priority="429" dxfId="0" stopIfTrue="1">
      <formula>ISBLANK(Q8)</formula>
    </cfRule>
  </conditionalFormatting>
  <conditionalFormatting sqref="P8:P13">
    <cfRule type="expression" priority="426" dxfId="1" stopIfTrue="1">
      <formula>ISBLANK(O8)</formula>
    </cfRule>
    <cfRule type="expression" priority="427" dxfId="28" stopIfTrue="1">
      <formula>ISBLANK(P8)</formula>
    </cfRule>
  </conditionalFormatting>
  <conditionalFormatting sqref="P8:P13">
    <cfRule type="expression" priority="424" dxfId="1" stopIfTrue="1">
      <formula>ISBLANK(O8)</formula>
    </cfRule>
    <cfRule type="expression" priority="425" dxfId="28" stopIfTrue="1">
      <formula>ISBLANK(P8)</formula>
    </cfRule>
  </conditionalFormatting>
  <conditionalFormatting sqref="P8:P13">
    <cfRule type="expression" priority="422" dxfId="1" stopIfTrue="1">
      <formula>ISBLANK(O8)</formula>
    </cfRule>
    <cfRule type="expression" priority="423" dxfId="28" stopIfTrue="1">
      <formula>ISBLANK(P8)</formula>
    </cfRule>
  </conditionalFormatting>
  <conditionalFormatting sqref="P8:P13">
    <cfRule type="expression" priority="420" dxfId="1" stopIfTrue="1">
      <formula>ISBLANK(O8)</formula>
    </cfRule>
    <cfRule type="expression" priority="421" dxfId="28" stopIfTrue="1">
      <formula>ISBLANK(P8)</formula>
    </cfRule>
  </conditionalFormatting>
  <conditionalFormatting sqref="P8:P13">
    <cfRule type="expression" priority="418" dxfId="1" stopIfTrue="1">
      <formula>ISBLANK(O8)</formula>
    </cfRule>
    <cfRule type="expression" priority="419" dxfId="28" stopIfTrue="1">
      <formula>ISBLANK(P8)</formula>
    </cfRule>
  </conditionalFormatting>
  <conditionalFormatting sqref="P8:P13">
    <cfRule type="expression" priority="416" dxfId="1" stopIfTrue="1">
      <formula>ISBLANK(O8)</formula>
    </cfRule>
    <cfRule type="expression" priority="417" dxfId="28" stopIfTrue="1">
      <formula>ISBLANK(P8)</formula>
    </cfRule>
  </conditionalFormatting>
  <conditionalFormatting sqref="P8:P13">
    <cfRule type="expression" priority="414" dxfId="1" stopIfTrue="1">
      <formula>ISBLANK(O8)</formula>
    </cfRule>
    <cfRule type="expression" priority="415" dxfId="28" stopIfTrue="1">
      <formula>ISBLANK(P8)</formula>
    </cfRule>
  </conditionalFormatting>
  <conditionalFormatting sqref="P8:P13">
    <cfRule type="expression" priority="412" dxfId="1" stopIfTrue="1">
      <formula>ISBLANK(O8)</formula>
    </cfRule>
    <cfRule type="expression" priority="413" dxfId="28" stopIfTrue="1">
      <formula>ISBLANK(P8)</formula>
    </cfRule>
  </conditionalFormatting>
  <conditionalFormatting sqref="P9:P13">
    <cfRule type="expression" priority="410" dxfId="1" stopIfTrue="1">
      <formula>ISBLANK(O9)</formula>
    </cfRule>
    <cfRule type="expression" priority="411" dxfId="28" stopIfTrue="1">
      <formula>ISBLANK(P9)</formula>
    </cfRule>
  </conditionalFormatting>
  <conditionalFormatting sqref="P9:P13">
    <cfRule type="expression" priority="408" dxfId="1" stopIfTrue="1">
      <formula>ISBLANK(O9)</formula>
    </cfRule>
    <cfRule type="expression" priority="409" dxfId="28" stopIfTrue="1">
      <formula>ISBLANK(P9)</formula>
    </cfRule>
  </conditionalFormatting>
  <conditionalFormatting sqref="P9:P13">
    <cfRule type="expression" priority="406" dxfId="1" stopIfTrue="1">
      <formula>ISBLANK(O9)</formula>
    </cfRule>
    <cfRule type="expression" priority="407" dxfId="28" stopIfTrue="1">
      <formula>ISBLANK(P9)</formula>
    </cfRule>
  </conditionalFormatting>
  <conditionalFormatting sqref="Q8:Q13">
    <cfRule type="expression" priority="404" dxfId="1" stopIfTrue="1">
      <formula>ISBLANK(M8)</formula>
    </cfRule>
    <cfRule type="expression" priority="405" dxfId="0" stopIfTrue="1">
      <formula>ISBLANK(Q8)</formula>
    </cfRule>
  </conditionalFormatting>
  <conditionalFormatting sqref="Q8:Q13">
    <cfRule type="expression" priority="402" dxfId="1" stopIfTrue="1">
      <formula>ISBLANK(M8)</formula>
    </cfRule>
    <cfRule type="expression" priority="403" dxfId="0" stopIfTrue="1">
      <formula>ISBLANK(Q8)</formula>
    </cfRule>
  </conditionalFormatting>
  <conditionalFormatting sqref="Q8:Q13">
    <cfRule type="expression" priority="400" dxfId="1" stopIfTrue="1">
      <formula>ISBLANK(M8)</formula>
    </cfRule>
    <cfRule type="expression" priority="401" dxfId="0" stopIfTrue="1">
      <formula>ISBLANK(Q8)</formula>
    </cfRule>
  </conditionalFormatting>
  <conditionalFormatting sqref="Q9:Q13">
    <cfRule type="expression" priority="398" dxfId="1" stopIfTrue="1">
      <formula>ISBLANK(M9)</formula>
    </cfRule>
    <cfRule type="expression" priority="399" dxfId="0" stopIfTrue="1">
      <formula>ISBLANK(Q9)</formula>
    </cfRule>
  </conditionalFormatting>
  <conditionalFormatting sqref="H8:I24 L8:M24">
    <cfRule type="expression" priority="397" dxfId="1" stopIfTrue="1">
      <formula>NOT(ISBLANK(H8))</formula>
    </cfRule>
  </conditionalFormatting>
  <conditionalFormatting sqref="D8:D24 H8:H24">
    <cfRule type="expression" priority="396" dxfId="389" stopIfTrue="1">
      <formula>LEFT(D8,1)="0"</formula>
    </cfRule>
  </conditionalFormatting>
  <conditionalFormatting sqref="H25:I26 L25:M26">
    <cfRule type="expression" priority="395" dxfId="1" stopIfTrue="1">
      <formula>NOT(ISBLANK(H25))</formula>
    </cfRule>
  </conditionalFormatting>
  <conditionalFormatting sqref="D25:D26 H25:H26">
    <cfRule type="expression" priority="394" dxfId="389" stopIfTrue="1">
      <formula>LEFT(D25,1)="0"</formula>
    </cfRule>
  </conditionalFormatting>
  <conditionalFormatting sqref="H27:I28 L27:M28">
    <cfRule type="expression" priority="393" dxfId="1" stopIfTrue="1">
      <formula>NOT(ISBLANK(H27))</formula>
    </cfRule>
  </conditionalFormatting>
  <conditionalFormatting sqref="D27:D28 H27:H28">
    <cfRule type="expression" priority="392" dxfId="389" stopIfTrue="1">
      <formula>LEFT(D27,1)="0"</formula>
    </cfRule>
  </conditionalFormatting>
  <conditionalFormatting sqref="H29:I30 L29:M30">
    <cfRule type="expression" priority="391" dxfId="1" stopIfTrue="1">
      <formula>NOT(ISBLANK(H29))</formula>
    </cfRule>
  </conditionalFormatting>
  <conditionalFormatting sqref="D29:D30 H29:H30">
    <cfRule type="expression" priority="390" dxfId="389" stopIfTrue="1">
      <formula>LEFT(D29,1)="0"</formula>
    </cfRule>
  </conditionalFormatting>
  <conditionalFormatting sqref="I8 L8:M8">
    <cfRule type="expression" priority="389" dxfId="1" stopIfTrue="1">
      <formula>NOT(ISBLANK(I8))</formula>
    </cfRule>
  </conditionalFormatting>
  <conditionalFormatting sqref="L8">
    <cfRule type="expression" priority="388" dxfId="1" stopIfTrue="1">
      <formula>NOT(ISBLANK(L8))</formula>
    </cfRule>
  </conditionalFormatting>
  <conditionalFormatting sqref="M8">
    <cfRule type="expression" priority="386" dxfId="1" stopIfTrue="1">
      <formula>ISBLANK(L8)</formula>
    </cfRule>
    <cfRule type="expression" priority="387" dxfId="0" stopIfTrue="1">
      <formula>ISBLANK(M8)</formula>
    </cfRule>
  </conditionalFormatting>
  <conditionalFormatting sqref="M8">
    <cfRule type="expression" priority="384" dxfId="1" stopIfTrue="1">
      <formula>ISBLANK(L8)</formula>
    </cfRule>
    <cfRule type="expression" priority="385" dxfId="0" stopIfTrue="1">
      <formula>ISBLANK(M8)</formula>
    </cfRule>
  </conditionalFormatting>
  <conditionalFormatting sqref="M8">
    <cfRule type="expression" priority="382" dxfId="1" stopIfTrue="1">
      <formula>ISBLANK(L8)</formula>
    </cfRule>
    <cfRule type="expression" priority="383" dxfId="0" stopIfTrue="1">
      <formula>ISBLANK(M8)</formula>
    </cfRule>
  </conditionalFormatting>
  <conditionalFormatting sqref="M8">
    <cfRule type="expression" priority="380" dxfId="1" stopIfTrue="1">
      <formula>ISBLANK(L8)</formula>
    </cfRule>
    <cfRule type="expression" priority="381" dxfId="0" stopIfTrue="1">
      <formula>ISBLANK(M8)</formula>
    </cfRule>
  </conditionalFormatting>
  <conditionalFormatting sqref="M8">
    <cfRule type="expression" priority="378" dxfId="1" stopIfTrue="1">
      <formula>ISBLANK(L8)</formula>
    </cfRule>
    <cfRule type="expression" priority="379" dxfId="0" stopIfTrue="1">
      <formula>ISBLANK(M8)</formula>
    </cfRule>
  </conditionalFormatting>
  <conditionalFormatting sqref="M8">
    <cfRule type="expression" priority="376" dxfId="1" stopIfTrue="1">
      <formula>ISBLANK(L8)</formula>
    </cfRule>
    <cfRule type="expression" priority="377" dxfId="0" stopIfTrue="1">
      <formula>ISBLANK(M8)</formula>
    </cfRule>
  </conditionalFormatting>
  <conditionalFormatting sqref="M8">
    <cfRule type="expression" priority="374" dxfId="1" stopIfTrue="1">
      <formula>ISBLANK(L8)</formula>
    </cfRule>
    <cfRule type="expression" priority="375" dxfId="0" stopIfTrue="1">
      <formula>ISBLANK(M8)</formula>
    </cfRule>
  </conditionalFormatting>
  <conditionalFormatting sqref="M8">
    <cfRule type="expression" priority="372" dxfId="1" stopIfTrue="1">
      <formula>ISBLANK(L8)</formula>
    </cfRule>
    <cfRule type="expression" priority="373" dxfId="0" stopIfTrue="1">
      <formula>ISBLANK(M8)</formula>
    </cfRule>
  </conditionalFormatting>
  <conditionalFormatting sqref="M8">
    <cfRule type="expression" priority="370" dxfId="1" stopIfTrue="1">
      <formula>ISBLANK(L8)</formula>
    </cfRule>
    <cfRule type="expression" priority="371" dxfId="0" stopIfTrue="1">
      <formula>ISBLANK(M8)</formula>
    </cfRule>
  </conditionalFormatting>
  <conditionalFormatting sqref="M8">
    <cfRule type="expression" priority="368" dxfId="1" stopIfTrue="1">
      <formula>ISBLANK(L8)</formula>
    </cfRule>
    <cfRule type="expression" priority="369" dxfId="0" stopIfTrue="1">
      <formula>ISBLANK(M8)</formula>
    </cfRule>
  </conditionalFormatting>
  <conditionalFormatting sqref="M8">
    <cfRule type="expression" priority="366" dxfId="1" stopIfTrue="1">
      <formula>ISBLANK(L8)</formula>
    </cfRule>
    <cfRule type="expression" priority="367" dxfId="0" stopIfTrue="1">
      <formula>ISBLANK(M8)</formula>
    </cfRule>
  </conditionalFormatting>
  <conditionalFormatting sqref="M8">
    <cfRule type="expression" priority="364" dxfId="1" stopIfTrue="1">
      <formula>ISBLANK(L8)</formula>
    </cfRule>
    <cfRule type="expression" priority="365" dxfId="0" stopIfTrue="1">
      <formula>ISBLANK(M8)</formula>
    </cfRule>
  </conditionalFormatting>
  <conditionalFormatting sqref="M8">
    <cfRule type="expression" priority="362" dxfId="1" stopIfTrue="1">
      <formula>ISBLANK(L8)</formula>
    </cfRule>
    <cfRule type="expression" priority="363" dxfId="0" stopIfTrue="1">
      <formula>ISBLANK(M8)</formula>
    </cfRule>
  </conditionalFormatting>
  <conditionalFormatting sqref="M8">
    <cfRule type="expression" priority="360" dxfId="1" stopIfTrue="1">
      <formula>ISBLANK(L8)</formula>
    </cfRule>
    <cfRule type="expression" priority="361" dxfId="0" stopIfTrue="1">
      <formula>ISBLANK(M8)</formula>
    </cfRule>
  </conditionalFormatting>
  <conditionalFormatting sqref="M8">
    <cfRule type="expression" priority="358" dxfId="1" stopIfTrue="1">
      <formula>ISBLANK(L8)</formula>
    </cfRule>
    <cfRule type="expression" priority="359" dxfId="0" stopIfTrue="1">
      <formula>ISBLANK(M8)</formula>
    </cfRule>
  </conditionalFormatting>
  <conditionalFormatting sqref="M8">
    <cfRule type="expression" priority="356" dxfId="1" stopIfTrue="1">
      <formula>ISBLANK(L8)</formula>
    </cfRule>
    <cfRule type="expression" priority="357" dxfId="0" stopIfTrue="1">
      <formula>ISBLANK(M8)</formula>
    </cfRule>
  </conditionalFormatting>
  <conditionalFormatting sqref="M8">
    <cfRule type="expression" priority="354" dxfId="1" stopIfTrue="1">
      <formula>ISBLANK(L8)</formula>
    </cfRule>
    <cfRule type="expression" priority="355" dxfId="0" stopIfTrue="1">
      <formula>ISBLANK(M8)</formula>
    </cfRule>
  </conditionalFormatting>
  <conditionalFormatting sqref="M8">
    <cfRule type="expression" priority="352" dxfId="1" stopIfTrue="1">
      <formula>ISBLANK(L8)</formula>
    </cfRule>
    <cfRule type="expression" priority="353" dxfId="0" stopIfTrue="1">
      <formula>ISBLANK(M8)</formula>
    </cfRule>
  </conditionalFormatting>
  <conditionalFormatting sqref="M8">
    <cfRule type="expression" priority="350" dxfId="1" stopIfTrue="1">
      <formula>ISBLANK(L8)</formula>
    </cfRule>
    <cfRule type="expression" priority="351" dxfId="0" stopIfTrue="1">
      <formula>ISBLANK(M8)</formula>
    </cfRule>
  </conditionalFormatting>
  <conditionalFormatting sqref="M8">
    <cfRule type="expression" priority="348" dxfId="1" stopIfTrue="1">
      <formula>ISBLANK(L8)</formula>
    </cfRule>
    <cfRule type="expression" priority="349" dxfId="0" stopIfTrue="1">
      <formula>ISBLANK(M8)</formula>
    </cfRule>
  </conditionalFormatting>
  <conditionalFormatting sqref="M8">
    <cfRule type="expression" priority="346" dxfId="1" stopIfTrue="1">
      <formula>ISBLANK(L8)</formula>
    </cfRule>
    <cfRule type="expression" priority="347" dxfId="0" stopIfTrue="1">
      <formula>ISBLANK(M8)</formula>
    </cfRule>
  </conditionalFormatting>
  <conditionalFormatting sqref="M8">
    <cfRule type="expression" priority="344" dxfId="1" stopIfTrue="1">
      <formula>ISBLANK(L8)</formula>
    </cfRule>
    <cfRule type="expression" priority="345" dxfId="0" stopIfTrue="1">
      <formula>ISBLANK(M8)</formula>
    </cfRule>
  </conditionalFormatting>
  <conditionalFormatting sqref="M8">
    <cfRule type="expression" priority="342" dxfId="1" stopIfTrue="1">
      <formula>ISBLANK(L8)</formula>
    </cfRule>
    <cfRule type="expression" priority="343" dxfId="0" stopIfTrue="1">
      <formula>ISBLANK(M8)</formula>
    </cfRule>
  </conditionalFormatting>
  <conditionalFormatting sqref="M8">
    <cfRule type="expression" priority="340" dxfId="1" stopIfTrue="1">
      <formula>ISBLANK(L8)</formula>
    </cfRule>
    <cfRule type="expression" priority="341" dxfId="0" stopIfTrue="1">
      <formula>ISBLANK(M8)</formula>
    </cfRule>
  </conditionalFormatting>
  <conditionalFormatting sqref="M8">
    <cfRule type="expression" priority="338" dxfId="1" stopIfTrue="1">
      <formula>ISBLANK(L8)</formula>
    </cfRule>
    <cfRule type="expression" priority="339" dxfId="0" stopIfTrue="1">
      <formula>ISBLANK(M8)</formula>
    </cfRule>
  </conditionalFormatting>
  <conditionalFormatting sqref="M8">
    <cfRule type="expression" priority="336" dxfId="1" stopIfTrue="1">
      <formula>ISBLANK(L8)</formula>
    </cfRule>
    <cfRule type="expression" priority="337" dxfId="0" stopIfTrue="1">
      <formula>ISBLANK(M8)</formula>
    </cfRule>
  </conditionalFormatting>
  <conditionalFormatting sqref="M8">
    <cfRule type="expression" priority="334" dxfId="1" stopIfTrue="1">
      <formula>ISBLANK(L8)</formula>
    </cfRule>
    <cfRule type="expression" priority="335" dxfId="0" stopIfTrue="1">
      <formula>ISBLANK(M8)</formula>
    </cfRule>
  </conditionalFormatting>
  <conditionalFormatting sqref="M8">
    <cfRule type="expression" priority="332" dxfId="1" stopIfTrue="1">
      <formula>ISBLANK(L8)</formula>
    </cfRule>
    <cfRule type="expression" priority="333" dxfId="0" stopIfTrue="1">
      <formula>ISBLANK(M8)</formula>
    </cfRule>
  </conditionalFormatting>
  <conditionalFormatting sqref="M8">
    <cfRule type="expression" priority="330" dxfId="1" stopIfTrue="1">
      <formula>ISBLANK(L8)</formula>
    </cfRule>
    <cfRule type="expression" priority="331" dxfId="0" stopIfTrue="1">
      <formula>ISBLANK(M8)</formula>
    </cfRule>
  </conditionalFormatting>
  <conditionalFormatting sqref="M8">
    <cfRule type="expression" priority="328" dxfId="1" stopIfTrue="1">
      <formula>ISBLANK(L8)</formula>
    </cfRule>
    <cfRule type="expression" priority="329" dxfId="0" stopIfTrue="1">
      <formula>ISBLANK(M8)</formula>
    </cfRule>
  </conditionalFormatting>
  <conditionalFormatting sqref="M8">
    <cfRule type="expression" priority="326" dxfId="1" stopIfTrue="1">
      <formula>ISBLANK(L8)</formula>
    </cfRule>
    <cfRule type="expression" priority="327" dxfId="0" stopIfTrue="1">
      <formula>ISBLANK(M8)</formula>
    </cfRule>
  </conditionalFormatting>
  <conditionalFormatting sqref="M8">
    <cfRule type="expression" priority="324" dxfId="1" stopIfTrue="1">
      <formula>ISBLANK(L8)</formula>
    </cfRule>
    <cfRule type="expression" priority="325" dxfId="0" stopIfTrue="1">
      <formula>ISBLANK(M8)</formula>
    </cfRule>
  </conditionalFormatting>
  <conditionalFormatting sqref="M8">
    <cfRule type="expression" priority="322" dxfId="1" stopIfTrue="1">
      <formula>ISBLANK(L8)</formula>
    </cfRule>
    <cfRule type="expression" priority="323" dxfId="0" stopIfTrue="1">
      <formula>ISBLANK(M8)</formula>
    </cfRule>
  </conditionalFormatting>
  <conditionalFormatting sqref="M8">
    <cfRule type="expression" priority="320" dxfId="1" stopIfTrue="1">
      <formula>ISBLANK(L8)</formula>
    </cfRule>
    <cfRule type="expression" priority="321" dxfId="0" stopIfTrue="1">
      <formula>ISBLANK(M8)</formula>
    </cfRule>
  </conditionalFormatting>
  <conditionalFormatting sqref="M8">
    <cfRule type="expression" priority="318" dxfId="1" stopIfTrue="1">
      <formula>ISBLANK(L8)</formula>
    </cfRule>
    <cfRule type="expression" priority="319" dxfId="0" stopIfTrue="1">
      <formula>ISBLANK(M8)</formula>
    </cfRule>
  </conditionalFormatting>
  <conditionalFormatting sqref="M8">
    <cfRule type="expression" priority="316" dxfId="1" stopIfTrue="1">
      <formula>ISBLANK(L8)</formula>
    </cfRule>
    <cfRule type="expression" priority="317" dxfId="0" stopIfTrue="1">
      <formula>ISBLANK(M8)</formula>
    </cfRule>
  </conditionalFormatting>
  <conditionalFormatting sqref="M8">
    <cfRule type="expression" priority="314" dxfId="1" stopIfTrue="1">
      <formula>ISBLANK(L8)</formula>
    </cfRule>
    <cfRule type="expression" priority="315" dxfId="0" stopIfTrue="1">
      <formula>ISBLANK(M8)</formula>
    </cfRule>
  </conditionalFormatting>
  <conditionalFormatting sqref="L8">
    <cfRule type="expression" priority="313" dxfId="1" stopIfTrue="1">
      <formula>NOT(ISBLANK(L8))</formula>
    </cfRule>
  </conditionalFormatting>
  <conditionalFormatting sqref="M8">
    <cfRule type="expression" priority="311" dxfId="1" stopIfTrue="1">
      <formula>ISBLANK(L8)</formula>
    </cfRule>
    <cfRule type="expression" priority="312" dxfId="0" stopIfTrue="1">
      <formula>ISBLANK(M8)</formula>
    </cfRule>
  </conditionalFormatting>
  <conditionalFormatting sqref="M8">
    <cfRule type="expression" priority="309" dxfId="1" stopIfTrue="1">
      <formula>ISBLANK(L8)</formula>
    </cfRule>
    <cfRule type="expression" priority="310" dxfId="0" stopIfTrue="1">
      <formula>ISBLANK(M8)</formula>
    </cfRule>
  </conditionalFormatting>
  <conditionalFormatting sqref="M8">
    <cfRule type="expression" priority="307" dxfId="1" stopIfTrue="1">
      <formula>ISBLANK(L8)</formula>
    </cfRule>
    <cfRule type="expression" priority="308" dxfId="0" stopIfTrue="1">
      <formula>ISBLANK(M8)</formula>
    </cfRule>
  </conditionalFormatting>
  <conditionalFormatting sqref="M8">
    <cfRule type="expression" priority="305" dxfId="1" stopIfTrue="1">
      <formula>ISBLANK(L8)</formula>
    </cfRule>
    <cfRule type="expression" priority="306" dxfId="0" stopIfTrue="1">
      <formula>ISBLANK(M8)</formula>
    </cfRule>
  </conditionalFormatting>
  <conditionalFormatting sqref="M8">
    <cfRule type="expression" priority="303" dxfId="1" stopIfTrue="1">
      <formula>ISBLANK(L8)</formula>
    </cfRule>
    <cfRule type="expression" priority="304" dxfId="0" stopIfTrue="1">
      <formula>ISBLANK(M8)</formula>
    </cfRule>
  </conditionalFormatting>
  <conditionalFormatting sqref="M8">
    <cfRule type="expression" priority="301" dxfId="1" stopIfTrue="1">
      <formula>ISBLANK(L8)</formula>
    </cfRule>
    <cfRule type="expression" priority="302" dxfId="0" stopIfTrue="1">
      <formula>ISBLANK(M8)</formula>
    </cfRule>
  </conditionalFormatting>
  <conditionalFormatting sqref="M8">
    <cfRule type="expression" priority="299" dxfId="1" stopIfTrue="1">
      <formula>ISBLANK(L8)</formula>
    </cfRule>
    <cfRule type="expression" priority="300" dxfId="0" stopIfTrue="1">
      <formula>ISBLANK(M8)</formula>
    </cfRule>
  </conditionalFormatting>
  <conditionalFormatting sqref="M8">
    <cfRule type="expression" priority="297" dxfId="1" stopIfTrue="1">
      <formula>ISBLANK(L8)</formula>
    </cfRule>
    <cfRule type="expression" priority="298" dxfId="0" stopIfTrue="1">
      <formula>ISBLANK(M8)</formula>
    </cfRule>
  </conditionalFormatting>
  <conditionalFormatting sqref="M8">
    <cfRule type="expression" priority="295" dxfId="1" stopIfTrue="1">
      <formula>ISBLANK(L8)</formula>
    </cfRule>
    <cfRule type="expression" priority="296" dxfId="0" stopIfTrue="1">
      <formula>ISBLANK(M8)</formula>
    </cfRule>
  </conditionalFormatting>
  <conditionalFormatting sqref="M8">
    <cfRule type="expression" priority="293" dxfId="1" stopIfTrue="1">
      <formula>ISBLANK(L8)</formula>
    </cfRule>
    <cfRule type="expression" priority="294" dxfId="0" stopIfTrue="1">
      <formula>ISBLANK(M8)</formula>
    </cfRule>
  </conditionalFormatting>
  <conditionalFormatting sqref="M8">
    <cfRule type="expression" priority="291" dxfId="1" stopIfTrue="1">
      <formula>ISBLANK(L8)</formula>
    </cfRule>
    <cfRule type="expression" priority="292" dxfId="0" stopIfTrue="1">
      <formula>ISBLANK(M8)</formula>
    </cfRule>
  </conditionalFormatting>
  <conditionalFormatting sqref="M8">
    <cfRule type="expression" priority="289" dxfId="1" stopIfTrue="1">
      <formula>ISBLANK(L8)</formula>
    </cfRule>
    <cfRule type="expression" priority="290" dxfId="0" stopIfTrue="1">
      <formula>ISBLANK(M8)</formula>
    </cfRule>
  </conditionalFormatting>
  <conditionalFormatting sqref="M8">
    <cfRule type="expression" priority="287" dxfId="1" stopIfTrue="1">
      <formula>ISBLANK(L8)</formula>
    </cfRule>
    <cfRule type="expression" priority="288" dxfId="0" stopIfTrue="1">
      <formula>ISBLANK(M8)</formula>
    </cfRule>
  </conditionalFormatting>
  <conditionalFormatting sqref="M8">
    <cfRule type="expression" priority="285" dxfId="1" stopIfTrue="1">
      <formula>ISBLANK(L8)</formula>
    </cfRule>
    <cfRule type="expression" priority="286" dxfId="0" stopIfTrue="1">
      <formula>ISBLANK(M8)</formula>
    </cfRule>
  </conditionalFormatting>
  <conditionalFormatting sqref="M8">
    <cfRule type="expression" priority="283" dxfId="1" stopIfTrue="1">
      <formula>ISBLANK(L8)</formula>
    </cfRule>
    <cfRule type="expression" priority="284" dxfId="0" stopIfTrue="1">
      <formula>ISBLANK(M8)</formula>
    </cfRule>
  </conditionalFormatting>
  <conditionalFormatting sqref="M8">
    <cfRule type="expression" priority="281" dxfId="1" stopIfTrue="1">
      <formula>ISBLANK(L8)</formula>
    </cfRule>
    <cfRule type="expression" priority="282" dxfId="0" stopIfTrue="1">
      <formula>ISBLANK(M8)</formula>
    </cfRule>
  </conditionalFormatting>
  <conditionalFormatting sqref="M8">
    <cfRule type="expression" priority="279" dxfId="1" stopIfTrue="1">
      <formula>ISBLANK(L8)</formula>
    </cfRule>
    <cfRule type="expression" priority="280" dxfId="0" stopIfTrue="1">
      <formula>ISBLANK(M8)</formula>
    </cfRule>
  </conditionalFormatting>
  <conditionalFormatting sqref="M8">
    <cfRule type="expression" priority="277" dxfId="1" stopIfTrue="1">
      <formula>ISBLANK(L8)</formula>
    </cfRule>
    <cfRule type="expression" priority="278" dxfId="0" stopIfTrue="1">
      <formula>ISBLANK(M8)</formula>
    </cfRule>
  </conditionalFormatting>
  <conditionalFormatting sqref="M8">
    <cfRule type="expression" priority="275" dxfId="1" stopIfTrue="1">
      <formula>ISBLANK(L8)</formula>
    </cfRule>
    <cfRule type="expression" priority="276" dxfId="0" stopIfTrue="1">
      <formula>ISBLANK(M8)</formula>
    </cfRule>
  </conditionalFormatting>
  <conditionalFormatting sqref="M8">
    <cfRule type="expression" priority="273" dxfId="1" stopIfTrue="1">
      <formula>ISBLANK(L8)</formula>
    </cfRule>
    <cfRule type="expression" priority="274" dxfId="0" stopIfTrue="1">
      <formula>ISBLANK(M8)</formula>
    </cfRule>
  </conditionalFormatting>
  <conditionalFormatting sqref="M8">
    <cfRule type="expression" priority="271" dxfId="1" stopIfTrue="1">
      <formula>ISBLANK(L8)</formula>
    </cfRule>
    <cfRule type="expression" priority="272" dxfId="0" stopIfTrue="1">
      <formula>ISBLANK(M8)</formula>
    </cfRule>
  </conditionalFormatting>
  <conditionalFormatting sqref="M8">
    <cfRule type="expression" priority="269" dxfId="1" stopIfTrue="1">
      <formula>ISBLANK(L8)</formula>
    </cfRule>
    <cfRule type="expression" priority="270" dxfId="0" stopIfTrue="1">
      <formula>ISBLANK(M8)</formula>
    </cfRule>
  </conditionalFormatting>
  <conditionalFormatting sqref="M8">
    <cfRule type="expression" priority="267" dxfId="1" stopIfTrue="1">
      <formula>ISBLANK(L8)</formula>
    </cfRule>
    <cfRule type="expression" priority="268" dxfId="0" stopIfTrue="1">
      <formula>ISBLANK(M8)</formula>
    </cfRule>
  </conditionalFormatting>
  <conditionalFormatting sqref="M8">
    <cfRule type="expression" priority="265" dxfId="1" stopIfTrue="1">
      <formula>ISBLANK(L8)</formula>
    </cfRule>
    <cfRule type="expression" priority="266" dxfId="0" stopIfTrue="1">
      <formula>ISBLANK(M8)</formula>
    </cfRule>
  </conditionalFormatting>
  <conditionalFormatting sqref="M8">
    <cfRule type="expression" priority="263" dxfId="1" stopIfTrue="1">
      <formula>ISBLANK(L8)</formula>
    </cfRule>
    <cfRule type="expression" priority="264" dxfId="0" stopIfTrue="1">
      <formula>ISBLANK(M8)</formula>
    </cfRule>
  </conditionalFormatting>
  <conditionalFormatting sqref="M8">
    <cfRule type="expression" priority="261" dxfId="1" stopIfTrue="1">
      <formula>ISBLANK(L8)</formula>
    </cfRule>
    <cfRule type="expression" priority="262" dxfId="0" stopIfTrue="1">
      <formula>ISBLANK(M8)</formula>
    </cfRule>
  </conditionalFormatting>
  <conditionalFormatting sqref="M8">
    <cfRule type="expression" priority="259" dxfId="1" stopIfTrue="1">
      <formula>ISBLANK(L8)</formula>
    </cfRule>
    <cfRule type="expression" priority="260" dxfId="0" stopIfTrue="1">
      <formula>ISBLANK(M8)</formula>
    </cfRule>
  </conditionalFormatting>
  <conditionalFormatting sqref="M8">
    <cfRule type="expression" priority="257" dxfId="1" stopIfTrue="1">
      <formula>ISBLANK(L8)</formula>
    </cfRule>
    <cfRule type="expression" priority="258" dxfId="0" stopIfTrue="1">
      <formula>ISBLANK(M8)</formula>
    </cfRule>
  </conditionalFormatting>
  <conditionalFormatting sqref="M8">
    <cfRule type="expression" priority="255" dxfId="1" stopIfTrue="1">
      <formula>ISBLANK(L8)</formula>
    </cfRule>
    <cfRule type="expression" priority="256" dxfId="0" stopIfTrue="1">
      <formula>ISBLANK(M8)</formula>
    </cfRule>
  </conditionalFormatting>
  <conditionalFormatting sqref="M8">
    <cfRule type="expression" priority="253" dxfId="1" stopIfTrue="1">
      <formula>ISBLANK(L8)</formula>
    </cfRule>
    <cfRule type="expression" priority="254" dxfId="0" stopIfTrue="1">
      <formula>ISBLANK(M8)</formula>
    </cfRule>
  </conditionalFormatting>
  <conditionalFormatting sqref="M8">
    <cfRule type="expression" priority="251" dxfId="1" stopIfTrue="1">
      <formula>ISBLANK(L8)</formula>
    </cfRule>
    <cfRule type="expression" priority="252" dxfId="0" stopIfTrue="1">
      <formula>ISBLANK(M8)</formula>
    </cfRule>
  </conditionalFormatting>
  <conditionalFormatting sqref="M8">
    <cfRule type="expression" priority="249" dxfId="1" stopIfTrue="1">
      <formula>ISBLANK(L8)</formula>
    </cfRule>
    <cfRule type="expression" priority="250" dxfId="0" stopIfTrue="1">
      <formula>ISBLANK(M8)</formula>
    </cfRule>
  </conditionalFormatting>
  <conditionalFormatting sqref="M8">
    <cfRule type="expression" priority="247" dxfId="1" stopIfTrue="1">
      <formula>ISBLANK(L8)</formula>
    </cfRule>
    <cfRule type="expression" priority="248" dxfId="0" stopIfTrue="1">
      <formula>ISBLANK(M8)</formula>
    </cfRule>
  </conditionalFormatting>
  <conditionalFormatting sqref="M8">
    <cfRule type="expression" priority="245" dxfId="1" stopIfTrue="1">
      <formula>ISBLANK(L8)</formula>
    </cfRule>
    <cfRule type="expression" priority="246" dxfId="0" stopIfTrue="1">
      <formula>ISBLANK(M8)</formula>
    </cfRule>
  </conditionalFormatting>
  <conditionalFormatting sqref="M8">
    <cfRule type="expression" priority="243" dxfId="1" stopIfTrue="1">
      <formula>ISBLANK(L8)</formula>
    </cfRule>
    <cfRule type="expression" priority="244" dxfId="0" stopIfTrue="1">
      <formula>ISBLANK(M8)</formula>
    </cfRule>
  </conditionalFormatting>
  <conditionalFormatting sqref="M8">
    <cfRule type="expression" priority="241" dxfId="1" stopIfTrue="1">
      <formula>ISBLANK(L8)</formula>
    </cfRule>
    <cfRule type="expression" priority="242" dxfId="0" stopIfTrue="1">
      <formula>ISBLANK(M8)</formula>
    </cfRule>
  </conditionalFormatting>
  <conditionalFormatting sqref="M8">
    <cfRule type="expression" priority="239" dxfId="1" stopIfTrue="1">
      <formula>ISBLANK(L8)</formula>
    </cfRule>
    <cfRule type="expression" priority="240" dxfId="0" stopIfTrue="1">
      <formula>ISBLANK(M8)</formula>
    </cfRule>
  </conditionalFormatting>
  <conditionalFormatting sqref="N8:N24">
    <cfRule type="expression" priority="237" dxfId="1" stopIfTrue="1">
      <formula>ISBLANK(P8)</formula>
    </cfRule>
    <cfRule type="expression" priority="238" dxfId="0" stopIfTrue="1">
      <formula>ISBLANK(Q8)</formula>
    </cfRule>
  </conditionalFormatting>
  <conditionalFormatting sqref="N8:N24">
    <cfRule type="expression" priority="235" dxfId="1" stopIfTrue="1">
      <formula>ISBLANK(P8)</formula>
    </cfRule>
    <cfRule type="expression" priority="236" dxfId="0" stopIfTrue="1">
      <formula>ISBLANK(Q8)</formula>
    </cfRule>
  </conditionalFormatting>
  <conditionalFormatting sqref="N8:N24">
    <cfRule type="expression" priority="233" dxfId="1" stopIfTrue="1">
      <formula>ISBLANK(M8)</formula>
    </cfRule>
    <cfRule type="expression" priority="234" dxfId="0" stopIfTrue="1">
      <formula>ISBLANK(P8)</formula>
    </cfRule>
  </conditionalFormatting>
  <conditionalFormatting sqref="N25:N26">
    <cfRule type="expression" priority="231" dxfId="1" stopIfTrue="1">
      <formula>ISBLANK(P25)</formula>
    </cfRule>
    <cfRule type="expression" priority="232" dxfId="0" stopIfTrue="1">
      <formula>ISBLANK(Q25)</formula>
    </cfRule>
  </conditionalFormatting>
  <conditionalFormatting sqref="N25:N26">
    <cfRule type="expression" priority="229" dxfId="1" stopIfTrue="1">
      <formula>ISBLANK(P25)</formula>
    </cfRule>
    <cfRule type="expression" priority="230" dxfId="0" stopIfTrue="1">
      <formula>ISBLANK(Q25)</formula>
    </cfRule>
  </conditionalFormatting>
  <conditionalFormatting sqref="N25:N26">
    <cfRule type="expression" priority="227" dxfId="1" stopIfTrue="1">
      <formula>ISBLANK(M25)</formula>
    </cfRule>
    <cfRule type="expression" priority="228" dxfId="0" stopIfTrue="1">
      <formula>ISBLANK(P25)</formula>
    </cfRule>
  </conditionalFormatting>
  <conditionalFormatting sqref="N27:N28">
    <cfRule type="expression" priority="225" dxfId="1" stopIfTrue="1">
      <formula>ISBLANK(P27)</formula>
    </cfRule>
    <cfRule type="expression" priority="226" dxfId="0" stopIfTrue="1">
      <formula>ISBLANK(Q27)</formula>
    </cfRule>
  </conditionalFormatting>
  <conditionalFormatting sqref="N27:N28">
    <cfRule type="expression" priority="223" dxfId="1" stopIfTrue="1">
      <formula>ISBLANK(P27)</formula>
    </cfRule>
    <cfRule type="expression" priority="224" dxfId="0" stopIfTrue="1">
      <formula>ISBLANK(Q27)</formula>
    </cfRule>
  </conditionalFormatting>
  <conditionalFormatting sqref="N27:N28">
    <cfRule type="expression" priority="221" dxfId="1" stopIfTrue="1">
      <formula>ISBLANK(M27)</formula>
    </cfRule>
    <cfRule type="expression" priority="222" dxfId="0" stopIfTrue="1">
      <formula>ISBLANK(P27)</formula>
    </cfRule>
  </conditionalFormatting>
  <conditionalFormatting sqref="N29:N30">
    <cfRule type="expression" priority="219" dxfId="1" stopIfTrue="1">
      <formula>ISBLANK(P29)</formula>
    </cfRule>
    <cfRule type="expression" priority="220" dxfId="0" stopIfTrue="1">
      <formula>ISBLANK(Q29)</formula>
    </cfRule>
  </conditionalFormatting>
  <conditionalFormatting sqref="N29:N30">
    <cfRule type="expression" priority="217" dxfId="1" stopIfTrue="1">
      <formula>ISBLANK(P29)</formula>
    </cfRule>
    <cfRule type="expression" priority="218" dxfId="0" stopIfTrue="1">
      <formula>ISBLANK(Q29)</formula>
    </cfRule>
  </conditionalFormatting>
  <conditionalFormatting sqref="N29:N30">
    <cfRule type="expression" priority="215" dxfId="1" stopIfTrue="1">
      <formula>ISBLANK(M29)</formula>
    </cfRule>
    <cfRule type="expression" priority="216" dxfId="0" stopIfTrue="1">
      <formula>ISBLANK(P29)</formula>
    </cfRule>
  </conditionalFormatting>
  <conditionalFormatting sqref="N8">
    <cfRule type="expression" priority="213" dxfId="1" stopIfTrue="1">
      <formula>ISBLANK(P8)</formula>
    </cfRule>
    <cfRule type="expression" priority="214" dxfId="0" stopIfTrue="1">
      <formula>ISBLANK(Q8)</formula>
    </cfRule>
  </conditionalFormatting>
  <conditionalFormatting sqref="N8">
    <cfRule type="expression" priority="212" dxfId="1" stopIfTrue="1">
      <formula>ISBLANK(M8)</formula>
    </cfRule>
  </conditionalFormatting>
  <conditionalFormatting sqref="O8:O24">
    <cfRule type="expression" priority="211" dxfId="1" stopIfTrue="1">
      <formula>NOT(ISBLANK(O8))</formula>
    </cfRule>
  </conditionalFormatting>
  <conditionalFormatting sqref="O25:O26">
    <cfRule type="expression" priority="210" dxfId="1" stopIfTrue="1">
      <formula>NOT(ISBLANK(O25))</formula>
    </cfRule>
  </conditionalFormatting>
  <conditionalFormatting sqref="O27:O28">
    <cfRule type="expression" priority="209" dxfId="1" stopIfTrue="1">
      <formula>NOT(ISBLANK(O27))</formula>
    </cfRule>
  </conditionalFormatting>
  <conditionalFormatting sqref="O29:O30">
    <cfRule type="expression" priority="208" dxfId="1" stopIfTrue="1">
      <formula>NOT(ISBLANK(O29))</formula>
    </cfRule>
  </conditionalFormatting>
  <conditionalFormatting sqref="O8">
    <cfRule type="expression" priority="207" dxfId="1" stopIfTrue="1">
      <formula>NOT(ISBLANK(O8))</formula>
    </cfRule>
  </conditionalFormatting>
  <conditionalFormatting sqref="O8">
    <cfRule type="expression" priority="206" dxfId="1" stopIfTrue="1">
      <formula>NOT(ISBLANK(O8))</formula>
    </cfRule>
  </conditionalFormatting>
  <conditionalFormatting sqref="O8">
    <cfRule type="expression" priority="205" dxfId="1" stopIfTrue="1">
      <formula>NOT(ISBLANK(O8))</formula>
    </cfRule>
  </conditionalFormatting>
  <conditionalFormatting sqref="P8:P23">
    <cfRule type="expression" priority="203" dxfId="1" stopIfTrue="1">
      <formula>ISBLANK(O8)</formula>
    </cfRule>
    <cfRule type="expression" priority="204" dxfId="28" stopIfTrue="1">
      <formula>ISBLANK(P8)</formula>
    </cfRule>
  </conditionalFormatting>
  <conditionalFormatting sqref="P8:P23">
    <cfRule type="expression" priority="201" dxfId="1" stopIfTrue="1">
      <formula>ISBLANK(O8)</formula>
    </cfRule>
    <cfRule type="expression" priority="202" dxfId="28" stopIfTrue="1">
      <formula>ISBLANK(P8)</formula>
    </cfRule>
  </conditionalFormatting>
  <conditionalFormatting sqref="P24:P25">
    <cfRule type="expression" priority="199" dxfId="1" stopIfTrue="1">
      <formula>ISBLANK(O24)</formula>
    </cfRule>
    <cfRule type="expression" priority="200" dxfId="28" stopIfTrue="1">
      <formula>ISBLANK(P24)</formula>
    </cfRule>
  </conditionalFormatting>
  <conditionalFormatting sqref="P24:P25">
    <cfRule type="expression" priority="197" dxfId="1" stopIfTrue="1">
      <formula>ISBLANK(O24)</formula>
    </cfRule>
    <cfRule type="expression" priority="198" dxfId="28" stopIfTrue="1">
      <formula>ISBLANK(P24)</formula>
    </cfRule>
  </conditionalFormatting>
  <conditionalFormatting sqref="P26:P27">
    <cfRule type="expression" priority="195" dxfId="1" stopIfTrue="1">
      <formula>ISBLANK(O26)</formula>
    </cfRule>
    <cfRule type="expression" priority="196" dxfId="28" stopIfTrue="1">
      <formula>ISBLANK(P26)</formula>
    </cfRule>
  </conditionalFormatting>
  <conditionalFormatting sqref="P26:P27">
    <cfRule type="expression" priority="193" dxfId="1" stopIfTrue="1">
      <formula>ISBLANK(O26)</formula>
    </cfRule>
    <cfRule type="expression" priority="194" dxfId="28" stopIfTrue="1">
      <formula>ISBLANK(P26)</formula>
    </cfRule>
  </conditionalFormatting>
  <conditionalFormatting sqref="P28:P29">
    <cfRule type="expression" priority="191" dxfId="1" stopIfTrue="1">
      <formula>ISBLANK(O28)</formula>
    </cfRule>
    <cfRule type="expression" priority="192" dxfId="28" stopIfTrue="1">
      <formula>ISBLANK(P28)</formula>
    </cfRule>
  </conditionalFormatting>
  <conditionalFormatting sqref="P28:P29">
    <cfRule type="expression" priority="189" dxfId="1" stopIfTrue="1">
      <formula>ISBLANK(O28)</formula>
    </cfRule>
    <cfRule type="expression" priority="190" dxfId="28" stopIfTrue="1">
      <formula>ISBLANK(P28)</formula>
    </cfRule>
  </conditionalFormatting>
  <conditionalFormatting sqref="P8:P24">
    <cfRule type="expression" priority="187" dxfId="1" stopIfTrue="1">
      <formula>ISBLANK(O8)</formula>
    </cfRule>
    <cfRule type="expression" priority="188" dxfId="28" stopIfTrue="1">
      <formula>ISBLANK(P8)</formula>
    </cfRule>
  </conditionalFormatting>
  <conditionalFormatting sqref="P8:P24">
    <cfRule type="expression" priority="185" dxfId="1" stopIfTrue="1">
      <formula>ISBLANK(O8)</formula>
    </cfRule>
    <cfRule type="expression" priority="186" dxfId="28" stopIfTrue="1">
      <formula>ISBLANK(P8)</formula>
    </cfRule>
  </conditionalFormatting>
  <conditionalFormatting sqref="P25:P26">
    <cfRule type="expression" priority="183" dxfId="1" stopIfTrue="1">
      <formula>ISBLANK(O25)</formula>
    </cfRule>
    <cfRule type="expression" priority="184" dxfId="28" stopIfTrue="1">
      <formula>ISBLANK(P25)</formula>
    </cfRule>
  </conditionalFormatting>
  <conditionalFormatting sqref="P25:P26">
    <cfRule type="expression" priority="181" dxfId="1" stopIfTrue="1">
      <formula>ISBLANK(O25)</formula>
    </cfRule>
    <cfRule type="expression" priority="182" dxfId="28" stopIfTrue="1">
      <formula>ISBLANK(P25)</formula>
    </cfRule>
  </conditionalFormatting>
  <conditionalFormatting sqref="P27:P28">
    <cfRule type="expression" priority="179" dxfId="1" stopIfTrue="1">
      <formula>ISBLANK(O27)</formula>
    </cfRule>
    <cfRule type="expression" priority="180" dxfId="28" stopIfTrue="1">
      <formula>ISBLANK(P27)</formula>
    </cfRule>
  </conditionalFormatting>
  <conditionalFormatting sqref="P27:P28">
    <cfRule type="expression" priority="177" dxfId="1" stopIfTrue="1">
      <formula>ISBLANK(O27)</formula>
    </cfRule>
    <cfRule type="expression" priority="178" dxfId="28" stopIfTrue="1">
      <formula>ISBLANK(P27)</formula>
    </cfRule>
  </conditionalFormatting>
  <conditionalFormatting sqref="P29:P30">
    <cfRule type="expression" priority="175" dxfId="1" stopIfTrue="1">
      <formula>ISBLANK(O29)</formula>
    </cfRule>
    <cfRule type="expression" priority="176" dxfId="28" stopIfTrue="1">
      <formula>ISBLANK(P29)</formula>
    </cfRule>
  </conditionalFormatting>
  <conditionalFormatting sqref="P29:P30">
    <cfRule type="expression" priority="173" dxfId="1" stopIfTrue="1">
      <formula>ISBLANK(O29)</formula>
    </cfRule>
    <cfRule type="expression" priority="174" dxfId="28" stopIfTrue="1">
      <formula>ISBLANK(P29)</formula>
    </cfRule>
  </conditionalFormatting>
  <conditionalFormatting sqref="P8">
    <cfRule type="expression" priority="171" dxfId="1" stopIfTrue="1">
      <formula>ISBLANK(O8)</formula>
    </cfRule>
    <cfRule type="expression" priority="172" dxfId="28" stopIfTrue="1">
      <formula>ISBLANK(P8)</formula>
    </cfRule>
  </conditionalFormatting>
  <conditionalFormatting sqref="P8">
    <cfRule type="expression" priority="169" dxfId="1" stopIfTrue="1">
      <formula>ISBLANK(O8)</formula>
    </cfRule>
    <cfRule type="expression" priority="170" dxfId="28" stopIfTrue="1">
      <formula>ISBLANK(P8)</formula>
    </cfRule>
  </conditionalFormatting>
  <conditionalFormatting sqref="P8">
    <cfRule type="expression" priority="167" dxfId="1" stopIfTrue="1">
      <formula>ISBLANK(O8)</formula>
    </cfRule>
    <cfRule type="expression" priority="168" dxfId="28" stopIfTrue="1">
      <formula>ISBLANK(P8)</formula>
    </cfRule>
  </conditionalFormatting>
  <conditionalFormatting sqref="P8">
    <cfRule type="expression" priority="165" dxfId="1" stopIfTrue="1">
      <formula>ISBLANK(O8)</formula>
    </cfRule>
    <cfRule type="expression" priority="166" dxfId="28" stopIfTrue="1">
      <formula>ISBLANK(P8)</formula>
    </cfRule>
  </conditionalFormatting>
  <conditionalFormatting sqref="P8">
    <cfRule type="expression" priority="163" dxfId="1" stopIfTrue="1">
      <formula>ISBLANK(O8)</formula>
    </cfRule>
    <cfRule type="expression" priority="164" dxfId="28" stopIfTrue="1">
      <formula>ISBLANK(P8)</formula>
    </cfRule>
  </conditionalFormatting>
  <conditionalFormatting sqref="P8">
    <cfRule type="expression" priority="161" dxfId="1" stopIfTrue="1">
      <formula>ISBLANK(O8)</formula>
    </cfRule>
    <cfRule type="expression" priority="162" dxfId="28" stopIfTrue="1">
      <formula>ISBLANK(P8)</formula>
    </cfRule>
  </conditionalFormatting>
  <conditionalFormatting sqref="P8">
    <cfRule type="expression" priority="159" dxfId="1" stopIfTrue="1">
      <formula>ISBLANK(O8)</formula>
    </cfRule>
    <cfRule type="expression" priority="160" dxfId="28" stopIfTrue="1">
      <formula>ISBLANK(P8)</formula>
    </cfRule>
  </conditionalFormatting>
  <conditionalFormatting sqref="P8">
    <cfRule type="expression" priority="157" dxfId="1" stopIfTrue="1">
      <formula>ISBLANK(O8)</formula>
    </cfRule>
    <cfRule type="expression" priority="158" dxfId="0" stopIfTrue="1">
      <formula>ISBLANK(P8)</formula>
    </cfRule>
  </conditionalFormatting>
  <conditionalFormatting sqref="P8">
    <cfRule type="expression" priority="155" dxfId="1" stopIfTrue="1">
      <formula>ISBLANK(O8)</formula>
    </cfRule>
    <cfRule type="expression" priority="156" dxfId="0" stopIfTrue="1">
      <formula>ISBLANK(P8)</formula>
    </cfRule>
  </conditionalFormatting>
  <conditionalFormatting sqref="P8">
    <cfRule type="expression" priority="153" dxfId="1" stopIfTrue="1">
      <formula>ISBLANK(O8)</formula>
    </cfRule>
    <cfRule type="expression" priority="154" dxfId="0" stopIfTrue="1">
      <formula>ISBLANK(P8)</formula>
    </cfRule>
  </conditionalFormatting>
  <conditionalFormatting sqref="P8">
    <cfRule type="expression" priority="151" dxfId="1" stopIfTrue="1">
      <formula>ISBLANK(O8)</formula>
    </cfRule>
    <cfRule type="expression" priority="152" dxfId="0" stopIfTrue="1">
      <formula>ISBLANK(P8)</formula>
    </cfRule>
  </conditionalFormatting>
  <conditionalFormatting sqref="P8">
    <cfRule type="expression" priority="149" dxfId="1" stopIfTrue="1">
      <formula>ISBLANK(O8)</formula>
    </cfRule>
    <cfRule type="expression" priority="150" dxfId="28" stopIfTrue="1">
      <formula>ISBLANK(P8)</formula>
    </cfRule>
  </conditionalFormatting>
  <conditionalFormatting sqref="P8">
    <cfRule type="expression" priority="147" dxfId="1" stopIfTrue="1">
      <formula>ISBLANK(O8)</formula>
    </cfRule>
    <cfRule type="expression" priority="148" dxfId="0" stopIfTrue="1">
      <formula>ISBLANK(P8)</formula>
    </cfRule>
  </conditionalFormatting>
  <conditionalFormatting sqref="P8">
    <cfRule type="expression" priority="145" dxfId="1" stopIfTrue="1">
      <formula>ISBLANK(O8)</formula>
    </cfRule>
    <cfRule type="expression" priority="146" dxfId="0" stopIfTrue="1">
      <formula>ISBLANK(P8)</formula>
    </cfRule>
  </conditionalFormatting>
  <conditionalFormatting sqref="P8">
    <cfRule type="expression" priority="143" dxfId="1" stopIfTrue="1">
      <formula>ISBLANK(O8)</formula>
    </cfRule>
    <cfRule type="expression" priority="144" dxfId="0" stopIfTrue="1">
      <formula>ISBLANK(P8)</formula>
    </cfRule>
  </conditionalFormatting>
  <conditionalFormatting sqref="P8">
    <cfRule type="expression" priority="141" dxfId="1" stopIfTrue="1">
      <formula>ISBLANK(O8)</formula>
    </cfRule>
    <cfRule type="expression" priority="142" dxfId="0" stopIfTrue="1">
      <formula>ISBLANK(P8)</formula>
    </cfRule>
  </conditionalFormatting>
  <conditionalFormatting sqref="P8">
    <cfRule type="expression" priority="139" dxfId="1" stopIfTrue="1">
      <formula>ISBLANK(O8)</formula>
    </cfRule>
    <cfRule type="expression" priority="140" dxfId="28" stopIfTrue="1">
      <formula>ISBLANK(P8)</formula>
    </cfRule>
  </conditionalFormatting>
  <conditionalFormatting sqref="P8">
    <cfRule type="expression" priority="137" dxfId="1" stopIfTrue="1">
      <formula>ISBLANK(O8)</formula>
    </cfRule>
    <cfRule type="expression" priority="138" dxfId="28" stopIfTrue="1">
      <formula>ISBLANK(P8)</formula>
    </cfRule>
  </conditionalFormatting>
  <conditionalFormatting sqref="P8">
    <cfRule type="expression" priority="135" dxfId="1" stopIfTrue="1">
      <formula>ISBLANK(O8)</formula>
    </cfRule>
    <cfRule type="expression" priority="136" dxfId="28" stopIfTrue="1">
      <formula>ISBLANK(P8)</formula>
    </cfRule>
  </conditionalFormatting>
  <conditionalFormatting sqref="P8">
    <cfRule type="expression" priority="133" dxfId="1" stopIfTrue="1">
      <formula>ISBLANK(O8)</formula>
    </cfRule>
    <cfRule type="expression" priority="134" dxfId="28" stopIfTrue="1">
      <formula>ISBLANK(P8)</formula>
    </cfRule>
  </conditionalFormatting>
  <conditionalFormatting sqref="P8">
    <cfRule type="expression" priority="131" dxfId="1" stopIfTrue="1">
      <formula>ISBLANK(O8)</formula>
    </cfRule>
    <cfRule type="expression" priority="132" dxfId="28" stopIfTrue="1">
      <formula>ISBLANK(P8)</formula>
    </cfRule>
  </conditionalFormatting>
  <conditionalFormatting sqref="P8">
    <cfRule type="expression" priority="129" dxfId="1" stopIfTrue="1">
      <formula>ISBLANK(O8)</formula>
    </cfRule>
    <cfRule type="expression" priority="130" dxfId="0" stopIfTrue="1">
      <formula>ISBLANK(P8)</formula>
    </cfRule>
  </conditionalFormatting>
  <conditionalFormatting sqref="P8">
    <cfRule type="expression" priority="127" dxfId="1" stopIfTrue="1">
      <formula>ISBLANK(O8)</formula>
    </cfRule>
    <cfRule type="expression" priority="128" dxfId="0" stopIfTrue="1">
      <formula>ISBLANK(P8)</formula>
    </cfRule>
  </conditionalFormatting>
  <conditionalFormatting sqref="P8">
    <cfRule type="expression" priority="125" dxfId="1" stopIfTrue="1">
      <formula>ISBLANK(O8)</formula>
    </cfRule>
    <cfRule type="expression" priority="126" dxfId="0" stopIfTrue="1">
      <formula>ISBLANK(P8)</formula>
    </cfRule>
  </conditionalFormatting>
  <conditionalFormatting sqref="P8">
    <cfRule type="expression" priority="123" dxfId="1" stopIfTrue="1">
      <formula>ISBLANK(O8)</formula>
    </cfRule>
    <cfRule type="expression" priority="124" dxfId="0" stopIfTrue="1">
      <formula>ISBLANK(P8)</formula>
    </cfRule>
  </conditionalFormatting>
  <conditionalFormatting sqref="P8">
    <cfRule type="expression" priority="121" dxfId="1" stopIfTrue="1">
      <formula>ISBLANK(O8)</formula>
    </cfRule>
    <cfRule type="expression" priority="122" dxfId="28" stopIfTrue="1">
      <formula>ISBLANK(P8)</formula>
    </cfRule>
  </conditionalFormatting>
  <conditionalFormatting sqref="P8">
    <cfRule type="expression" priority="119" dxfId="1" stopIfTrue="1">
      <formula>ISBLANK(O8)</formula>
    </cfRule>
    <cfRule type="expression" priority="120" dxfId="0" stopIfTrue="1">
      <formula>ISBLANK(P8)</formula>
    </cfRule>
  </conditionalFormatting>
  <conditionalFormatting sqref="P8">
    <cfRule type="expression" priority="117" dxfId="1" stopIfTrue="1">
      <formula>ISBLANK(O8)</formula>
    </cfRule>
    <cfRule type="expression" priority="118" dxfId="0" stopIfTrue="1">
      <formula>ISBLANK(P8)</formula>
    </cfRule>
  </conditionalFormatting>
  <conditionalFormatting sqref="P8">
    <cfRule type="expression" priority="115" dxfId="1" stopIfTrue="1">
      <formula>ISBLANK(O8)</formula>
    </cfRule>
    <cfRule type="expression" priority="116" dxfId="0" stopIfTrue="1">
      <formula>ISBLANK(P8)</formula>
    </cfRule>
  </conditionalFormatting>
  <conditionalFormatting sqref="P8">
    <cfRule type="expression" priority="113" dxfId="1" stopIfTrue="1">
      <formula>ISBLANK(O8)</formula>
    </cfRule>
    <cfRule type="expression" priority="114" dxfId="0" stopIfTrue="1">
      <formula>ISBLANK(P8)</formula>
    </cfRule>
  </conditionalFormatting>
  <conditionalFormatting sqref="P8">
    <cfRule type="expression" priority="111" dxfId="1" stopIfTrue="1">
      <formula>ISBLANK(O8)</formula>
    </cfRule>
    <cfRule type="expression" priority="112" dxfId="28" stopIfTrue="1">
      <formula>ISBLANK(P8)</formula>
    </cfRule>
  </conditionalFormatting>
  <conditionalFormatting sqref="P8">
    <cfRule type="expression" priority="109" dxfId="1" stopIfTrue="1">
      <formula>ISBLANK(O8)</formula>
    </cfRule>
    <cfRule type="expression" priority="110" dxfId="28" stopIfTrue="1">
      <formula>ISBLANK(P8)</formula>
    </cfRule>
  </conditionalFormatting>
  <conditionalFormatting sqref="P8">
    <cfRule type="expression" priority="107" dxfId="1" stopIfTrue="1">
      <formula>ISBLANK(O8)</formula>
    </cfRule>
    <cfRule type="expression" priority="108" dxfId="28" stopIfTrue="1">
      <formula>ISBLANK(P8)</formula>
    </cfRule>
  </conditionalFormatting>
  <conditionalFormatting sqref="P8">
    <cfRule type="expression" priority="105" dxfId="1" stopIfTrue="1">
      <formula>ISBLANK(O8)</formula>
    </cfRule>
    <cfRule type="expression" priority="106" dxfId="28" stopIfTrue="1">
      <formula>ISBLANK(P8)</formula>
    </cfRule>
  </conditionalFormatting>
  <conditionalFormatting sqref="P8">
    <cfRule type="expression" priority="103" dxfId="1" stopIfTrue="1">
      <formula>ISBLANK(O8)</formula>
    </cfRule>
    <cfRule type="expression" priority="104" dxfId="28" stopIfTrue="1">
      <formula>ISBLANK(P8)</formula>
    </cfRule>
  </conditionalFormatting>
  <conditionalFormatting sqref="P8">
    <cfRule type="expression" priority="101" dxfId="1" stopIfTrue="1">
      <formula>ISBLANK(O8)</formula>
    </cfRule>
    <cfRule type="expression" priority="102" dxfId="0" stopIfTrue="1">
      <formula>ISBLANK(P8)</formula>
    </cfRule>
  </conditionalFormatting>
  <conditionalFormatting sqref="P8">
    <cfRule type="expression" priority="99" dxfId="1" stopIfTrue="1">
      <formula>ISBLANK(O8)</formula>
    </cfRule>
    <cfRule type="expression" priority="100" dxfId="0" stopIfTrue="1">
      <formula>ISBLANK(P8)</formula>
    </cfRule>
  </conditionalFormatting>
  <conditionalFormatting sqref="P8">
    <cfRule type="expression" priority="97" dxfId="1" stopIfTrue="1">
      <formula>ISBLANK(O8)</formula>
    </cfRule>
    <cfRule type="expression" priority="98" dxfId="0" stopIfTrue="1">
      <formula>ISBLANK(P8)</formula>
    </cfRule>
  </conditionalFormatting>
  <conditionalFormatting sqref="P8">
    <cfRule type="expression" priority="95" dxfId="1" stopIfTrue="1">
      <formula>ISBLANK(O8)</formula>
    </cfRule>
    <cfRule type="expression" priority="96" dxfId="0" stopIfTrue="1">
      <formula>ISBLANK(P8)</formula>
    </cfRule>
  </conditionalFormatting>
  <conditionalFormatting sqref="P8">
    <cfRule type="expression" priority="93" dxfId="1" stopIfTrue="1">
      <formula>ISBLANK(O8)</formula>
    </cfRule>
    <cfRule type="expression" priority="94" dxfId="28" stopIfTrue="1">
      <formula>ISBLANK(P8)</formula>
    </cfRule>
  </conditionalFormatting>
  <conditionalFormatting sqref="P8">
    <cfRule type="expression" priority="91" dxfId="1" stopIfTrue="1">
      <formula>ISBLANK(O8)</formula>
    </cfRule>
    <cfRule type="expression" priority="92" dxfId="28" stopIfTrue="1">
      <formula>ISBLANK(P8)</formula>
    </cfRule>
  </conditionalFormatting>
  <conditionalFormatting sqref="P8">
    <cfRule type="expression" priority="89" dxfId="1" stopIfTrue="1">
      <formula>ISBLANK(O8)</formula>
    </cfRule>
    <cfRule type="expression" priority="90" dxfId="28" stopIfTrue="1">
      <formula>ISBLANK(P8)</formula>
    </cfRule>
  </conditionalFormatting>
  <conditionalFormatting sqref="P8">
    <cfRule type="expression" priority="87" dxfId="1" stopIfTrue="1">
      <formula>ISBLANK(O8)</formula>
    </cfRule>
    <cfRule type="expression" priority="88" dxfId="28" stopIfTrue="1">
      <formula>ISBLANK(P8)</formula>
    </cfRule>
  </conditionalFormatting>
  <conditionalFormatting sqref="P8">
    <cfRule type="expression" priority="85" dxfId="1" stopIfTrue="1">
      <formula>ISBLANK(O8)</formula>
    </cfRule>
    <cfRule type="expression" priority="86" dxfId="28" stopIfTrue="1">
      <formula>ISBLANK(P8)</formula>
    </cfRule>
  </conditionalFormatting>
  <conditionalFormatting sqref="P8">
    <cfRule type="expression" priority="83" dxfId="1" stopIfTrue="1">
      <formula>ISBLANK(O8)</formula>
    </cfRule>
    <cfRule type="expression" priority="84" dxfId="0" stopIfTrue="1">
      <formula>ISBLANK(P8)</formula>
    </cfRule>
  </conditionalFormatting>
  <conditionalFormatting sqref="P8">
    <cfRule type="expression" priority="81" dxfId="1" stopIfTrue="1">
      <formula>ISBLANK(O8)</formula>
    </cfRule>
    <cfRule type="expression" priority="82" dxfId="0" stopIfTrue="1">
      <formula>ISBLANK(P8)</formula>
    </cfRule>
  </conditionalFormatting>
  <conditionalFormatting sqref="P8">
    <cfRule type="expression" priority="79" dxfId="1" stopIfTrue="1">
      <formula>ISBLANK(O8)</formula>
    </cfRule>
    <cfRule type="expression" priority="80" dxfId="0" stopIfTrue="1">
      <formula>ISBLANK(P8)</formula>
    </cfRule>
  </conditionalFormatting>
  <conditionalFormatting sqref="P8">
    <cfRule type="expression" priority="77" dxfId="1" stopIfTrue="1">
      <formula>ISBLANK(O8)</formula>
    </cfRule>
    <cfRule type="expression" priority="78" dxfId="0" stopIfTrue="1">
      <formula>ISBLANK(P8)</formula>
    </cfRule>
  </conditionalFormatting>
  <conditionalFormatting sqref="P8">
    <cfRule type="expression" priority="75" dxfId="1" stopIfTrue="1">
      <formula>ISBLANK(O8)</formula>
    </cfRule>
    <cfRule type="expression" priority="76" dxfId="28" stopIfTrue="1">
      <formula>ISBLANK(P8)</formula>
    </cfRule>
  </conditionalFormatting>
  <conditionalFormatting sqref="P8">
    <cfRule type="expression" priority="73" dxfId="1" stopIfTrue="1">
      <formula>ISBLANK(O8)</formula>
    </cfRule>
    <cfRule type="expression" priority="74" dxfId="0" stopIfTrue="1">
      <formula>ISBLANK(P8)</formula>
    </cfRule>
  </conditionalFormatting>
  <conditionalFormatting sqref="P8">
    <cfRule type="expression" priority="71" dxfId="1" stopIfTrue="1">
      <formula>ISBLANK(O8)</formula>
    </cfRule>
    <cfRule type="expression" priority="72" dxfId="0" stopIfTrue="1">
      <formula>ISBLANK(P8)</formula>
    </cfRule>
  </conditionalFormatting>
  <conditionalFormatting sqref="P8">
    <cfRule type="expression" priority="69" dxfId="1" stopIfTrue="1">
      <formula>ISBLANK(O8)</formula>
    </cfRule>
    <cfRule type="expression" priority="70" dxfId="0" stopIfTrue="1">
      <formula>ISBLANK(P8)</formula>
    </cfRule>
  </conditionalFormatting>
  <conditionalFormatting sqref="P8">
    <cfRule type="expression" priority="67" dxfId="1" stopIfTrue="1">
      <formula>ISBLANK(O8)</formula>
    </cfRule>
    <cfRule type="expression" priority="68" dxfId="0" stopIfTrue="1">
      <formula>ISBLANK(P8)</formula>
    </cfRule>
  </conditionalFormatting>
  <conditionalFormatting sqref="P8">
    <cfRule type="expression" priority="65" dxfId="1" stopIfTrue="1">
      <formula>ISBLANK(O8)</formula>
    </cfRule>
    <cfRule type="expression" priority="66" dxfId="28" stopIfTrue="1">
      <formula>ISBLANK(P8)</formula>
    </cfRule>
  </conditionalFormatting>
  <conditionalFormatting sqref="P8">
    <cfRule type="expression" priority="63" dxfId="1" stopIfTrue="1">
      <formula>ISBLANK(O8)</formula>
    </cfRule>
    <cfRule type="expression" priority="64" dxfId="28" stopIfTrue="1">
      <formula>ISBLANK(P8)</formula>
    </cfRule>
  </conditionalFormatting>
  <conditionalFormatting sqref="P8">
    <cfRule type="expression" priority="61" dxfId="1" stopIfTrue="1">
      <formula>ISBLANK(O8)</formula>
    </cfRule>
    <cfRule type="expression" priority="62" dxfId="28" stopIfTrue="1">
      <formula>ISBLANK(P8)</formula>
    </cfRule>
  </conditionalFormatting>
  <conditionalFormatting sqref="P8">
    <cfRule type="expression" priority="59" dxfId="1" stopIfTrue="1">
      <formula>ISBLANK(O8)</formula>
    </cfRule>
    <cfRule type="expression" priority="60" dxfId="28" stopIfTrue="1">
      <formula>ISBLANK(P8)</formula>
    </cfRule>
  </conditionalFormatting>
  <conditionalFormatting sqref="P8">
    <cfRule type="expression" priority="57" dxfId="1" stopIfTrue="1">
      <formula>ISBLANK(O8)</formula>
    </cfRule>
    <cfRule type="expression" priority="58" dxfId="28" stopIfTrue="1">
      <formula>ISBLANK(P8)</formula>
    </cfRule>
  </conditionalFormatting>
  <conditionalFormatting sqref="P8">
    <cfRule type="expression" priority="55" dxfId="1" stopIfTrue="1">
      <formula>ISBLANK(O8)</formula>
    </cfRule>
    <cfRule type="expression" priority="56" dxfId="0" stopIfTrue="1">
      <formula>ISBLANK(P8)</formula>
    </cfRule>
  </conditionalFormatting>
  <conditionalFormatting sqref="P8">
    <cfRule type="expression" priority="53" dxfId="1" stopIfTrue="1">
      <formula>ISBLANK(O8)</formula>
    </cfRule>
    <cfRule type="expression" priority="54" dxfId="0" stopIfTrue="1">
      <formula>ISBLANK(P8)</formula>
    </cfRule>
  </conditionalFormatting>
  <conditionalFormatting sqref="P8">
    <cfRule type="expression" priority="51" dxfId="1" stopIfTrue="1">
      <formula>ISBLANK(O8)</formula>
    </cfRule>
    <cfRule type="expression" priority="52" dxfId="0" stopIfTrue="1">
      <formula>ISBLANK(P8)</formula>
    </cfRule>
  </conditionalFormatting>
  <conditionalFormatting sqref="P8">
    <cfRule type="expression" priority="49" dxfId="1" stopIfTrue="1">
      <formula>ISBLANK(O8)</formula>
    </cfRule>
    <cfRule type="expression" priority="50" dxfId="0" stopIfTrue="1">
      <formula>ISBLANK(P8)</formula>
    </cfRule>
  </conditionalFormatting>
  <conditionalFormatting sqref="P8">
    <cfRule type="expression" priority="47" dxfId="1" stopIfTrue="1">
      <formula>ISBLANK(O8)</formula>
    </cfRule>
    <cfRule type="expression" priority="48" dxfId="28" stopIfTrue="1">
      <formula>ISBLANK(P8)</formula>
    </cfRule>
  </conditionalFormatting>
  <conditionalFormatting sqref="P8">
    <cfRule type="expression" priority="45" dxfId="1" stopIfTrue="1">
      <formula>ISBLANK(O8)</formula>
    </cfRule>
    <cfRule type="expression" priority="46" dxfId="0" stopIfTrue="1">
      <formula>ISBLANK(P8)</formula>
    </cfRule>
  </conditionalFormatting>
  <conditionalFormatting sqref="P8">
    <cfRule type="expression" priority="43" dxfId="1" stopIfTrue="1">
      <formula>ISBLANK(O8)</formula>
    </cfRule>
    <cfRule type="expression" priority="44" dxfId="0" stopIfTrue="1">
      <formula>ISBLANK(P8)</formula>
    </cfRule>
  </conditionalFormatting>
  <conditionalFormatting sqref="P8">
    <cfRule type="expression" priority="41" dxfId="1" stopIfTrue="1">
      <formula>ISBLANK(O8)</formula>
    </cfRule>
    <cfRule type="expression" priority="42" dxfId="0" stopIfTrue="1">
      <formula>ISBLANK(P8)</formula>
    </cfRule>
  </conditionalFormatting>
  <conditionalFormatting sqref="P8">
    <cfRule type="expression" priority="39" dxfId="1" stopIfTrue="1">
      <formula>ISBLANK(O8)</formula>
    </cfRule>
    <cfRule type="expression" priority="40" dxfId="0" stopIfTrue="1">
      <formula>ISBLANK(P8)</formula>
    </cfRule>
  </conditionalFormatting>
  <conditionalFormatting sqref="P8">
    <cfRule type="expression" priority="37" dxfId="1" stopIfTrue="1">
      <formula>ISBLANK(O8)</formula>
    </cfRule>
    <cfRule type="expression" priority="38" dxfId="28" stopIfTrue="1">
      <formula>ISBLANK(P8)</formula>
    </cfRule>
  </conditionalFormatting>
  <conditionalFormatting sqref="P8">
    <cfRule type="expression" priority="35" dxfId="1" stopIfTrue="1">
      <formula>ISBLANK(O8)</formula>
    </cfRule>
    <cfRule type="expression" priority="36" dxfId="28" stopIfTrue="1">
      <formula>ISBLANK(P8)</formula>
    </cfRule>
  </conditionalFormatting>
  <conditionalFormatting sqref="P8">
    <cfRule type="expression" priority="33" dxfId="1" stopIfTrue="1">
      <formula>ISBLANK(O8)</formula>
    </cfRule>
    <cfRule type="expression" priority="34" dxfId="28" stopIfTrue="1">
      <formula>ISBLANK(P8)</formula>
    </cfRule>
  </conditionalFormatting>
  <conditionalFormatting sqref="P8">
    <cfRule type="expression" priority="31" dxfId="1" stopIfTrue="1">
      <formula>ISBLANK(O8)</formula>
    </cfRule>
    <cfRule type="expression" priority="32" dxfId="28" stopIfTrue="1">
      <formula>ISBLANK(P8)</formula>
    </cfRule>
  </conditionalFormatting>
  <conditionalFormatting sqref="P8">
    <cfRule type="expression" priority="29" dxfId="1" stopIfTrue="1">
      <formula>ISBLANK(O8)</formula>
    </cfRule>
    <cfRule type="expression" priority="30" dxfId="28" stopIfTrue="1">
      <formula>ISBLANK(P8)</formula>
    </cfRule>
  </conditionalFormatting>
  <conditionalFormatting sqref="P8">
    <cfRule type="expression" priority="27" dxfId="1" stopIfTrue="1">
      <formula>ISBLANK(O8)</formula>
    </cfRule>
    <cfRule type="expression" priority="28" dxfId="0" stopIfTrue="1">
      <formula>ISBLANK(P8)</formula>
    </cfRule>
  </conditionalFormatting>
  <conditionalFormatting sqref="P8">
    <cfRule type="expression" priority="25" dxfId="1" stopIfTrue="1">
      <formula>ISBLANK(O8)</formula>
    </cfRule>
    <cfRule type="expression" priority="26" dxfId="0" stopIfTrue="1">
      <formula>ISBLANK(P8)</formula>
    </cfRule>
  </conditionalFormatting>
  <conditionalFormatting sqref="P8">
    <cfRule type="expression" priority="23" dxfId="1" stopIfTrue="1">
      <formula>ISBLANK(O8)</formula>
    </cfRule>
    <cfRule type="expression" priority="24" dxfId="0" stopIfTrue="1">
      <formula>ISBLANK(P8)</formula>
    </cfRule>
  </conditionalFormatting>
  <conditionalFormatting sqref="P8">
    <cfRule type="expression" priority="21" dxfId="1" stopIfTrue="1">
      <formula>ISBLANK(O8)</formula>
    </cfRule>
    <cfRule type="expression" priority="22" dxfId="0" stopIfTrue="1">
      <formula>ISBLANK(P8)</formula>
    </cfRule>
  </conditionalFormatting>
  <conditionalFormatting sqref="Q8:Q24">
    <cfRule type="expression" priority="19" dxfId="1" stopIfTrue="1">
      <formula>ISBLANK(N8)</formula>
    </cfRule>
    <cfRule type="expression" priority="20" dxfId="0" stopIfTrue="1">
      <formula>ISBLANK(Q8)</formula>
    </cfRule>
  </conditionalFormatting>
  <conditionalFormatting sqref="Q8:Q24">
    <cfRule type="expression" priority="17" dxfId="1" stopIfTrue="1">
      <formula>ISBLANK(N8)</formula>
    </cfRule>
    <cfRule type="expression" priority="18" dxfId="0" stopIfTrue="1">
      <formula>ISBLANK(Q8)</formula>
    </cfRule>
  </conditionalFormatting>
  <conditionalFormatting sqref="Q25:Q26">
    <cfRule type="expression" priority="15" dxfId="1" stopIfTrue="1">
      <formula>ISBLANK(N25)</formula>
    </cfRule>
    <cfRule type="expression" priority="16" dxfId="0" stopIfTrue="1">
      <formula>ISBLANK(Q25)</formula>
    </cfRule>
  </conditionalFormatting>
  <conditionalFormatting sqref="Q25:Q26">
    <cfRule type="expression" priority="13" dxfId="1" stopIfTrue="1">
      <formula>ISBLANK(N25)</formula>
    </cfRule>
    <cfRule type="expression" priority="14" dxfId="0" stopIfTrue="1">
      <formula>ISBLANK(Q25)</formula>
    </cfRule>
  </conditionalFormatting>
  <conditionalFormatting sqref="Q27:Q28">
    <cfRule type="expression" priority="11" dxfId="1" stopIfTrue="1">
      <formula>ISBLANK(N27)</formula>
    </cfRule>
    <cfRule type="expression" priority="12" dxfId="0" stopIfTrue="1">
      <formula>ISBLANK(Q27)</formula>
    </cfRule>
  </conditionalFormatting>
  <conditionalFormatting sqref="Q27:Q28">
    <cfRule type="expression" priority="9" dxfId="1" stopIfTrue="1">
      <formula>ISBLANK(N27)</formula>
    </cfRule>
    <cfRule type="expression" priority="10" dxfId="0" stopIfTrue="1">
      <formula>ISBLANK(Q27)</formula>
    </cfRule>
  </conditionalFormatting>
  <conditionalFormatting sqref="Q29:Q30">
    <cfRule type="expression" priority="7" dxfId="1" stopIfTrue="1">
      <formula>ISBLANK(N29)</formula>
    </cfRule>
    <cfRule type="expression" priority="8" dxfId="0" stopIfTrue="1">
      <formula>ISBLANK(Q29)</formula>
    </cfRule>
  </conditionalFormatting>
  <conditionalFormatting sqref="Q29:Q30">
    <cfRule type="expression" priority="5" dxfId="1" stopIfTrue="1">
      <formula>ISBLANK(N29)</formula>
    </cfRule>
    <cfRule type="expression" priority="6" dxfId="0" stopIfTrue="1">
      <formula>ISBLANK(Q29)</formula>
    </cfRule>
  </conditionalFormatting>
  <conditionalFormatting sqref="Q8">
    <cfRule type="expression" priority="3" dxfId="1" stopIfTrue="1">
      <formula>ISBLANK(N8)</formula>
    </cfRule>
    <cfRule type="expression" priority="4" dxfId="0" stopIfTrue="1">
      <formula>ISBLANK(Q8)</formula>
    </cfRule>
  </conditionalFormatting>
  <conditionalFormatting sqref="Q8">
    <cfRule type="expression" priority="1" dxfId="1" stopIfTrue="1">
      <formula>ISBLANK(N8)</formula>
    </cfRule>
    <cfRule type="expression" priority="2" dxfId="0" stopIfTrue="1">
      <formula>ISBLANK(Q8)</formula>
    </cfRule>
  </conditionalFormatting>
  <printOptions/>
  <pageMargins left="0.34375" right="0.4583333333333333" top="0.2604166666666667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>
    <tabColor rgb="FFFFFF00"/>
  </sheetPr>
  <dimension ref="A1:AK27"/>
  <sheetViews>
    <sheetView view="pageLayout" zoomScale="120" zoomScaleNormal="95" zoomScalePageLayoutView="120" workbookViewId="0" topLeftCell="A1">
      <selection activeCell="A1" sqref="A1:IV4"/>
    </sheetView>
  </sheetViews>
  <sheetFormatPr defaultColWidth="11.421875" defaultRowHeight="12.75"/>
  <cols>
    <col min="1" max="1" width="4.7109375" style="3" customWidth="1"/>
    <col min="2" max="2" width="5.28125" style="3" bestFit="1" customWidth="1"/>
    <col min="3" max="3" width="16.57421875" style="6" customWidth="1"/>
    <col min="4" max="4" width="9.7109375" style="6" bestFit="1" customWidth="1"/>
    <col min="5" max="5" width="7.57421875" style="6" customWidth="1"/>
    <col min="6" max="6" width="19.140625" style="6" customWidth="1"/>
    <col min="7" max="7" width="17.28125" style="6" customWidth="1"/>
    <col min="8" max="8" width="13.7109375" style="6" customWidth="1"/>
    <col min="9" max="9" width="7.140625" style="5" bestFit="1" customWidth="1"/>
    <col min="10" max="10" width="3.57421875" style="7" bestFit="1" customWidth="1"/>
    <col min="11" max="11" width="3.57421875" style="5" customWidth="1"/>
    <col min="12" max="12" width="9.140625" style="5" hidden="1" customWidth="1"/>
    <col min="13" max="13" width="7.7109375" style="5" hidden="1" customWidth="1"/>
    <col min="14" max="15" width="7.00390625" style="5" hidden="1" customWidth="1"/>
    <col min="16" max="16" width="7.140625" style="5" bestFit="1" customWidth="1"/>
    <col min="17" max="17" width="4.421875" style="7" customWidth="1"/>
    <col min="18" max="18" width="8.8515625" style="5" hidden="1" customWidth="1"/>
    <col min="19" max="19" width="4.28125" style="5" customWidth="1"/>
    <col min="20" max="20" width="8.7109375" style="5" hidden="1" customWidth="1"/>
    <col min="21" max="21" width="9.28125" style="5" hidden="1" customWidth="1"/>
    <col min="22" max="22" width="8.57421875" style="5" hidden="1" customWidth="1"/>
    <col min="23" max="24" width="7.00390625" style="5" hidden="1" customWidth="1"/>
    <col min="25" max="25" width="8.57421875" style="5" hidden="1" customWidth="1"/>
    <col min="26" max="27" width="7.00390625" style="5" hidden="1" customWidth="1"/>
    <col min="28" max="29" width="9.140625" style="5" hidden="1" customWidth="1"/>
    <col min="30" max="30" width="6.421875" style="5" hidden="1" customWidth="1"/>
    <col min="31" max="31" width="8.28125" style="5" hidden="1" customWidth="1"/>
    <col min="32" max="32" width="8.28125" style="5" bestFit="1" customWidth="1"/>
    <col min="33" max="36" width="2.28125" style="3" hidden="1" customWidth="1"/>
    <col min="37" max="16384" width="11.421875" style="3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2" s="4" customFormat="1" ht="13.5" thickBot="1">
      <c r="A5" s="142" t="s">
        <v>0</v>
      </c>
      <c r="B5" s="143"/>
      <c r="C5" s="94" t="s">
        <v>49</v>
      </c>
      <c r="D5" s="85"/>
      <c r="E5" s="75" t="s">
        <v>58</v>
      </c>
      <c r="F5" s="94">
        <v>17</v>
      </c>
      <c r="G5" s="84"/>
      <c r="H5" s="75" t="s">
        <v>59</v>
      </c>
      <c r="I5" s="94">
        <v>17</v>
      </c>
      <c r="J5" s="76"/>
      <c r="K5" s="85"/>
      <c r="L5" s="85"/>
      <c r="M5" s="85"/>
      <c r="N5" s="85"/>
      <c r="O5" s="85"/>
      <c r="P5" s="144" t="s">
        <v>60</v>
      </c>
      <c r="Q5" s="145"/>
      <c r="R5" s="145"/>
      <c r="S5" s="14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94">
        <v>0</v>
      </c>
    </row>
    <row r="6" spans="1:36" s="10" customFormat="1" ht="19.5" customHeight="1">
      <c r="A6" s="146" t="s">
        <v>22</v>
      </c>
      <c r="B6" s="148" t="s">
        <v>23</v>
      </c>
      <c r="C6" s="14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100" t="s">
        <v>35</v>
      </c>
      <c r="J6" s="123" t="s">
        <v>64</v>
      </c>
      <c r="K6" s="123" t="s">
        <v>43</v>
      </c>
      <c r="L6" s="123" t="s">
        <v>43</v>
      </c>
      <c r="M6" s="121" t="s">
        <v>44</v>
      </c>
      <c r="N6" s="121" t="s">
        <v>45</v>
      </c>
      <c r="O6" s="121" t="s">
        <v>25</v>
      </c>
      <c r="P6" s="100" t="s">
        <v>36</v>
      </c>
      <c r="Q6" s="123" t="s">
        <v>64</v>
      </c>
      <c r="R6" s="95" t="s">
        <v>27</v>
      </c>
      <c r="S6" s="123" t="s">
        <v>43</v>
      </c>
      <c r="T6" s="95" t="s">
        <v>27</v>
      </c>
      <c r="U6" s="125" t="s">
        <v>46</v>
      </c>
      <c r="V6" s="125" t="s">
        <v>47</v>
      </c>
      <c r="W6" s="125" t="s">
        <v>26</v>
      </c>
      <c r="X6" s="125" t="s">
        <v>33</v>
      </c>
      <c r="Y6" s="130" t="s">
        <v>48</v>
      </c>
      <c r="Z6" s="132" t="s">
        <v>31</v>
      </c>
      <c r="AA6" s="132" t="s">
        <v>32</v>
      </c>
      <c r="AB6" s="88" t="s">
        <v>34</v>
      </c>
      <c r="AC6" s="28" t="s">
        <v>30</v>
      </c>
      <c r="AD6" s="29" t="s">
        <v>28</v>
      </c>
      <c r="AE6" s="28" t="s">
        <v>29</v>
      </c>
      <c r="AF6" s="134" t="s">
        <v>37</v>
      </c>
      <c r="AG6" s="119" t="s">
        <v>61</v>
      </c>
      <c r="AH6" s="136"/>
      <c r="AI6" s="119" t="s">
        <v>62</v>
      </c>
      <c r="AJ6" s="120"/>
    </row>
    <row r="7" spans="1:36" s="10" customFormat="1" ht="12" customHeight="1" thickBot="1">
      <c r="A7" s="147"/>
      <c r="B7" s="149"/>
      <c r="C7" s="149"/>
      <c r="D7" s="124"/>
      <c r="E7" s="124"/>
      <c r="F7" s="124"/>
      <c r="G7" s="124"/>
      <c r="H7" s="139"/>
      <c r="I7" s="13" t="s">
        <v>39</v>
      </c>
      <c r="J7" s="124"/>
      <c r="K7" s="124"/>
      <c r="L7" s="124"/>
      <c r="M7" s="140"/>
      <c r="N7" s="140"/>
      <c r="O7" s="122"/>
      <c r="P7" s="13" t="s">
        <v>39</v>
      </c>
      <c r="Q7" s="124"/>
      <c r="R7" s="97">
        <v>3.472222222222222E-05</v>
      </c>
      <c r="S7" s="124"/>
      <c r="T7" s="97">
        <v>0.00017361111111111112</v>
      </c>
      <c r="U7" s="126"/>
      <c r="V7" s="126"/>
      <c r="W7" s="137"/>
      <c r="X7" s="129"/>
      <c r="Y7" s="131"/>
      <c r="Z7" s="133"/>
      <c r="AA7" s="133"/>
      <c r="AB7" s="91"/>
      <c r="AC7" s="77" t="s">
        <v>24</v>
      </c>
      <c r="AD7" s="30"/>
      <c r="AE7" s="77" t="s">
        <v>24</v>
      </c>
      <c r="AF7" s="135"/>
      <c r="AG7" s="119"/>
      <c r="AH7" s="136"/>
      <c r="AI7" s="119"/>
      <c r="AJ7" s="120"/>
    </row>
    <row r="8" spans="1:37" s="8" customFormat="1" ht="18">
      <c r="A8" s="69">
        <v>1</v>
      </c>
      <c r="B8" s="14">
        <v>100</v>
      </c>
      <c r="C8" s="41" t="s">
        <v>143</v>
      </c>
      <c r="D8" s="37" t="s">
        <v>177</v>
      </c>
      <c r="E8" s="52" t="s">
        <v>300</v>
      </c>
      <c r="F8" s="38" t="s">
        <v>98</v>
      </c>
      <c r="G8" s="38" t="s">
        <v>68</v>
      </c>
      <c r="H8" s="38" t="s">
        <v>178</v>
      </c>
      <c r="I8" s="15">
        <v>0.0007527777777777779</v>
      </c>
      <c r="J8" s="16">
        <v>0</v>
      </c>
      <c r="K8" s="24">
        <v>0</v>
      </c>
      <c r="L8" s="58">
        <f aca="true" t="shared" si="0" ref="L8:L24">$L$7</f>
        <v>0</v>
      </c>
      <c r="M8" s="58">
        <f>IF(I8="","",IF(I8="ADW","DNC",IF(I8="DNS","DNS",IF(I8="DNF","DNF",IF(J8="","",IF(J8=0,0,J8*#REF!))))))</f>
        <v>0</v>
      </c>
      <c r="N8" s="58">
        <f aca="true" t="shared" si="1" ref="N8:N24">IF(I8="","",IF(I8="ADW","DNC",IF(I8="DNS","DNS",IF(I8="DNF","DNF",IF(K8="","",IF(K8=0,0,K8*L8))))))</f>
        <v>0</v>
      </c>
      <c r="O8" s="58">
        <f aca="true" t="shared" si="2" ref="O8:O24">IF(I8="","",IF(I8="DNC","DNC",IF(I8="DNS","DNS",IF(I8="DNF","DNF",SUM(I8+M8+N8)))))</f>
        <v>0.0007527777777777779</v>
      </c>
      <c r="P8" s="15">
        <v>0.0007538194444444444</v>
      </c>
      <c r="Q8" s="16">
        <v>0</v>
      </c>
      <c r="R8" s="17">
        <f aca="true" t="shared" si="3" ref="R8:R24">$R$7</f>
        <v>3.472222222222222E-05</v>
      </c>
      <c r="S8" s="26">
        <v>0</v>
      </c>
      <c r="T8" s="60">
        <f aca="true" t="shared" si="4" ref="T8:T24">$T$7</f>
        <v>0.00017361111111111112</v>
      </c>
      <c r="U8" s="60">
        <f aca="true" t="shared" si="5" ref="U8:U24">IF(P8="","",IF(P8="ADW","DNC",IF(P8="DNF","DNF",IF(P8="DNS","DNC",IF(Q8="","",IF(Q8=0,0,Q8*R8))))))</f>
        <v>0</v>
      </c>
      <c r="V8" s="60">
        <f aca="true" t="shared" si="6" ref="V8:V24">IF(P8="","",IF(P8="ADW","DNC",IF(P8="DNF","DNF",IF(P8="DNS","DNC",IF(S8="","",IF(S8=0,0,S8*T8))))))</f>
        <v>0</v>
      </c>
      <c r="W8" s="58">
        <f aca="true" t="shared" si="7" ref="W8:W24">IF(P8="","",IF(P8="DNC","DNC",IF(P8=0,"DNC",IF(P8="DNS","DNS",SUM(P8+U8+V8)))))</f>
        <v>0.0007538194444444444</v>
      </c>
      <c r="X8" s="17">
        <f aca="true" t="shared" si="8" ref="X8:X24">IF(O8="","",IF(O8="n.g.","DNC",IF(W8="","",IF(W8="DNC","DNC",ABS(Z8-AA8)))))</f>
        <v>1.041666666666552E-06</v>
      </c>
      <c r="Y8" s="17">
        <f aca="true" t="shared" si="9" ref="Y8:Y24">IF(AC8="","",IF(AC8="01:00:00,00","DNC",IF(AC8&gt;0,AC8,IF(AE8=TRUE,AC8,IF(AD8=TRUE,"DNC")))))</f>
        <v>1.041666666666552E-06</v>
      </c>
      <c r="Z8" s="17">
        <f aca="true" t="shared" si="10" ref="Z8:Z24">IF(O8="","",IF(O8="DNC",O8,O8))</f>
        <v>0.0007527777777777779</v>
      </c>
      <c r="AA8" s="17">
        <f aca="true" t="shared" si="11" ref="AA8:AA24">IF(W8="","",IF(W8="DNC",W8,W8))</f>
        <v>0.0007538194444444444</v>
      </c>
      <c r="AB8" s="17">
        <f aca="true" t="shared" si="12" ref="AB8:AB24">IF(Y8="","02:00:00,00",IF(Y8="DNC","01:00:00,00",Y8))</f>
        <v>1.041666666666552E-06</v>
      </c>
      <c r="AC8" s="17">
        <f aca="true" t="shared" si="13" ref="AC8:AC24">IF(X8="","",IF(X8="DNC","01:00:00,00",MIN(X8)))</f>
        <v>1.041666666666552E-06</v>
      </c>
      <c r="AD8" s="17" t="b">
        <f aca="true" t="shared" si="14" ref="AD8:AD24">OR(X8="DNC")</f>
        <v>0</v>
      </c>
      <c r="AE8" s="17" t="b">
        <f aca="true" t="shared" si="15" ref="AE8:AE24">OR(X8=0)</f>
        <v>0</v>
      </c>
      <c r="AF8" s="82">
        <v>1.041666666666552E-06</v>
      </c>
      <c r="AG8" s="8">
        <f aca="true" t="shared" si="16" ref="AG8:AG26">IF(ISBLANK(I8),0,1)</f>
        <v>1</v>
      </c>
      <c r="AH8" s="127">
        <f>SUM(AG8:AG24)</f>
        <v>17</v>
      </c>
      <c r="AI8" s="8">
        <f>COUNTIF(AF8,"DNC")</f>
        <v>0</v>
      </c>
      <c r="AJ8" s="127">
        <f>SUM(AI8:AI26)</f>
        <v>0</v>
      </c>
      <c r="AK8" s="67"/>
    </row>
    <row r="9" spans="1:37" s="8" customFormat="1" ht="18">
      <c r="A9" s="71">
        <v>2</v>
      </c>
      <c r="B9" s="14">
        <v>103</v>
      </c>
      <c r="C9" s="41" t="s">
        <v>141</v>
      </c>
      <c r="D9" s="37" t="s">
        <v>144</v>
      </c>
      <c r="E9" s="52" t="s">
        <v>300</v>
      </c>
      <c r="F9" s="38" t="s">
        <v>145</v>
      </c>
      <c r="G9" s="38" t="s">
        <v>68</v>
      </c>
      <c r="H9" s="38" t="s">
        <v>146</v>
      </c>
      <c r="I9" s="15">
        <v>0.0007178240740740742</v>
      </c>
      <c r="J9" s="16">
        <v>0</v>
      </c>
      <c r="K9" s="24">
        <v>0</v>
      </c>
      <c r="L9" s="58">
        <f t="shared" si="0"/>
        <v>0</v>
      </c>
      <c r="M9" s="58">
        <f>IF(I9="","",IF(I9="ADW","DNC",IF(I9="DNS","DNS",IF(I9="DNF","DNF",IF(J9="","",IF(J9=0,0,J9*#REF!))))))</f>
        <v>0</v>
      </c>
      <c r="N9" s="58">
        <f t="shared" si="1"/>
        <v>0</v>
      </c>
      <c r="O9" s="58">
        <f t="shared" si="2"/>
        <v>0.0007178240740740742</v>
      </c>
      <c r="P9" s="15">
        <v>0.0007166666666666667</v>
      </c>
      <c r="Q9" s="16">
        <v>0</v>
      </c>
      <c r="R9" s="17">
        <f t="shared" si="3"/>
        <v>3.472222222222222E-05</v>
      </c>
      <c r="S9" s="26">
        <v>0</v>
      </c>
      <c r="T9" s="60">
        <f t="shared" si="4"/>
        <v>0.00017361111111111112</v>
      </c>
      <c r="U9" s="60">
        <f t="shared" si="5"/>
        <v>0</v>
      </c>
      <c r="V9" s="60">
        <f t="shared" si="6"/>
        <v>0</v>
      </c>
      <c r="W9" s="58">
        <f t="shared" si="7"/>
        <v>0.0007166666666666667</v>
      </c>
      <c r="X9" s="17">
        <f t="shared" si="8"/>
        <v>1.1574074074075088E-06</v>
      </c>
      <c r="Y9" s="17">
        <f t="shared" si="9"/>
        <v>1.1574074074075088E-06</v>
      </c>
      <c r="Z9" s="17">
        <f t="shared" si="10"/>
        <v>0.0007178240740740742</v>
      </c>
      <c r="AA9" s="17">
        <f t="shared" si="11"/>
        <v>0.0007166666666666667</v>
      </c>
      <c r="AB9" s="17">
        <f t="shared" si="12"/>
        <v>1.1574074074075088E-06</v>
      </c>
      <c r="AC9" s="17">
        <f t="shared" si="13"/>
        <v>1.1574074074075088E-06</v>
      </c>
      <c r="AD9" s="17" t="b">
        <f t="shared" si="14"/>
        <v>0</v>
      </c>
      <c r="AE9" s="17" t="b">
        <f t="shared" si="15"/>
        <v>0</v>
      </c>
      <c r="AF9" s="82">
        <v>1.1574074074075088E-06</v>
      </c>
      <c r="AG9" s="8">
        <f t="shared" si="16"/>
        <v>1</v>
      </c>
      <c r="AH9" s="127"/>
      <c r="AI9" s="8">
        <f aca="true" t="shared" si="17" ref="AI9:AI26">COUNTIF(AF9,"DNC")</f>
        <v>0</v>
      </c>
      <c r="AJ9" s="127"/>
      <c r="AK9" s="67"/>
    </row>
    <row r="10" spans="1:37" s="8" customFormat="1" ht="14.25">
      <c r="A10" s="69">
        <v>2</v>
      </c>
      <c r="B10" s="14">
        <v>105</v>
      </c>
      <c r="C10" s="41" t="s">
        <v>72</v>
      </c>
      <c r="D10" s="37" t="s">
        <v>89</v>
      </c>
      <c r="E10" s="52" t="s">
        <v>300</v>
      </c>
      <c r="F10" s="38" t="s">
        <v>90</v>
      </c>
      <c r="G10" s="38" t="s">
        <v>68</v>
      </c>
      <c r="H10" s="38" t="s">
        <v>91</v>
      </c>
      <c r="I10" s="15">
        <v>0.0007247685185185186</v>
      </c>
      <c r="J10" s="16">
        <v>0</v>
      </c>
      <c r="K10" s="24">
        <v>0</v>
      </c>
      <c r="L10" s="58">
        <f t="shared" si="0"/>
        <v>0</v>
      </c>
      <c r="M10" s="58">
        <f>IF(I10="","",IF(I10="ADW","DNC",IF(I10="DNS","DNS",IF(I10="DNF","DNF",IF(J10="","",IF(J10=0,0,J10*#REF!))))))</f>
        <v>0</v>
      </c>
      <c r="N10" s="58">
        <f t="shared" si="1"/>
        <v>0</v>
      </c>
      <c r="O10" s="58">
        <f t="shared" si="2"/>
        <v>0.0007247685185185186</v>
      </c>
      <c r="P10" s="15">
        <v>0.0007236111111111111</v>
      </c>
      <c r="Q10" s="16">
        <v>0</v>
      </c>
      <c r="R10" s="17">
        <f t="shared" si="3"/>
        <v>3.472222222222222E-05</v>
      </c>
      <c r="S10" s="26">
        <v>0</v>
      </c>
      <c r="T10" s="60">
        <f t="shared" si="4"/>
        <v>0.00017361111111111112</v>
      </c>
      <c r="U10" s="60">
        <f t="shared" si="5"/>
        <v>0</v>
      </c>
      <c r="V10" s="60">
        <f t="shared" si="6"/>
        <v>0</v>
      </c>
      <c r="W10" s="58">
        <f t="shared" si="7"/>
        <v>0.0007236111111111111</v>
      </c>
      <c r="X10" s="17">
        <f t="shared" si="8"/>
        <v>1.1574074074075088E-06</v>
      </c>
      <c r="Y10" s="17">
        <f t="shared" si="9"/>
        <v>1.1574074074075088E-06</v>
      </c>
      <c r="Z10" s="17">
        <f t="shared" si="10"/>
        <v>0.0007247685185185186</v>
      </c>
      <c r="AA10" s="17">
        <f t="shared" si="11"/>
        <v>0.0007236111111111111</v>
      </c>
      <c r="AB10" s="17">
        <f t="shared" si="12"/>
        <v>1.1574074074075088E-06</v>
      </c>
      <c r="AC10" s="17">
        <f t="shared" si="13"/>
        <v>1.1574074074075088E-06</v>
      </c>
      <c r="AD10" s="17" t="b">
        <f t="shared" si="14"/>
        <v>0</v>
      </c>
      <c r="AE10" s="17" t="b">
        <f t="shared" si="15"/>
        <v>0</v>
      </c>
      <c r="AF10" s="82">
        <v>1.1574074074075088E-06</v>
      </c>
      <c r="AG10" s="8">
        <f t="shared" si="16"/>
        <v>1</v>
      </c>
      <c r="AH10" s="127"/>
      <c r="AI10" s="8">
        <f t="shared" si="17"/>
        <v>0</v>
      </c>
      <c r="AJ10" s="127"/>
      <c r="AK10" s="67"/>
    </row>
    <row r="11" spans="1:37" s="8" customFormat="1" ht="14.25">
      <c r="A11" s="71">
        <v>4</v>
      </c>
      <c r="B11" s="14">
        <v>107</v>
      </c>
      <c r="C11" s="41" t="s">
        <v>190</v>
      </c>
      <c r="D11" s="37" t="s">
        <v>195</v>
      </c>
      <c r="E11" s="52" t="s">
        <v>300</v>
      </c>
      <c r="F11" s="38" t="s">
        <v>196</v>
      </c>
      <c r="G11" s="38" t="s">
        <v>68</v>
      </c>
      <c r="H11" s="38" t="s">
        <v>197</v>
      </c>
      <c r="I11" s="15">
        <v>0.0006917824074074075</v>
      </c>
      <c r="J11" s="16">
        <v>2</v>
      </c>
      <c r="K11" s="24">
        <v>0</v>
      </c>
      <c r="L11" s="58">
        <f t="shared" si="0"/>
        <v>0</v>
      </c>
      <c r="M11" s="58" t="e">
        <f>IF(I11="","",IF(I11="ADW","DNC",IF(I11="DNS","DNS",IF(I11="DNF","DNF",IF(J11="","",IF(J11=0,0,J11*#REF!))))))</f>
        <v>#REF!</v>
      </c>
      <c r="N11" s="58">
        <f t="shared" si="1"/>
        <v>0</v>
      </c>
      <c r="O11" s="58" t="e">
        <f t="shared" si="2"/>
        <v>#REF!</v>
      </c>
      <c r="P11" s="15">
        <v>0.0006903935185185186</v>
      </c>
      <c r="Q11" s="16">
        <v>2</v>
      </c>
      <c r="R11" s="17">
        <f t="shared" si="3"/>
        <v>3.472222222222222E-05</v>
      </c>
      <c r="S11" s="26">
        <v>0</v>
      </c>
      <c r="T11" s="60">
        <f t="shared" si="4"/>
        <v>0.00017361111111111112</v>
      </c>
      <c r="U11" s="60">
        <f t="shared" si="5"/>
        <v>6.944444444444444E-05</v>
      </c>
      <c r="V11" s="60">
        <f t="shared" si="6"/>
        <v>0</v>
      </c>
      <c r="W11" s="58">
        <f t="shared" si="7"/>
        <v>0.000759837962962963</v>
      </c>
      <c r="X11" s="17" t="e">
        <f t="shared" si="8"/>
        <v>#REF!</v>
      </c>
      <c r="Y11" s="17" t="e">
        <f t="shared" si="9"/>
        <v>#REF!</v>
      </c>
      <c r="Z11" s="17" t="e">
        <f t="shared" si="10"/>
        <v>#REF!</v>
      </c>
      <c r="AA11" s="17">
        <f t="shared" si="11"/>
        <v>0.000759837962962963</v>
      </c>
      <c r="AB11" s="17" t="e">
        <f t="shared" si="12"/>
        <v>#REF!</v>
      </c>
      <c r="AC11" s="17" t="e">
        <f t="shared" si="13"/>
        <v>#REF!</v>
      </c>
      <c r="AD11" s="17" t="e">
        <f t="shared" si="14"/>
        <v>#REF!</v>
      </c>
      <c r="AE11" s="17" t="e">
        <f t="shared" si="15"/>
        <v>#REF!</v>
      </c>
      <c r="AF11" s="82">
        <v>1.3888888888888805E-06</v>
      </c>
      <c r="AG11" s="8">
        <f t="shared" si="16"/>
        <v>1</v>
      </c>
      <c r="AH11" s="127"/>
      <c r="AI11" s="8">
        <f t="shared" si="17"/>
        <v>0</v>
      </c>
      <c r="AJ11" s="127"/>
      <c r="AK11" s="67"/>
    </row>
    <row r="12" spans="1:37" s="8" customFormat="1" ht="14.25">
      <c r="A12" s="72">
        <v>5</v>
      </c>
      <c r="B12" s="19">
        <v>101</v>
      </c>
      <c r="C12" s="42" t="s">
        <v>75</v>
      </c>
      <c r="D12" s="39" t="s">
        <v>100</v>
      </c>
      <c r="E12" s="53" t="s">
        <v>300</v>
      </c>
      <c r="F12" s="40" t="s">
        <v>101</v>
      </c>
      <c r="G12" s="40" t="s">
        <v>68</v>
      </c>
      <c r="H12" s="40" t="s">
        <v>102</v>
      </c>
      <c r="I12" s="20">
        <v>0.0007523148148148147</v>
      </c>
      <c r="J12" s="21">
        <v>0</v>
      </c>
      <c r="K12" s="25">
        <v>0</v>
      </c>
      <c r="L12" s="58">
        <f t="shared" si="0"/>
        <v>0</v>
      </c>
      <c r="M12" s="58">
        <f>IF(I12="","",IF(I12="ADW","DNC",IF(I12="DNS","DNS",IF(I12="DNF","DNF",IF(J12="","",IF(J12=0,0,J12*#REF!))))))</f>
        <v>0</v>
      </c>
      <c r="N12" s="58">
        <f t="shared" si="1"/>
        <v>0</v>
      </c>
      <c r="O12" s="58">
        <f t="shared" si="2"/>
        <v>0.0007523148148148147</v>
      </c>
      <c r="P12" s="20">
        <v>0.0007506944444444445</v>
      </c>
      <c r="Q12" s="21">
        <v>0</v>
      </c>
      <c r="R12" s="17">
        <f t="shared" si="3"/>
        <v>3.472222222222222E-05</v>
      </c>
      <c r="S12" s="27">
        <v>0</v>
      </c>
      <c r="T12" s="60">
        <f t="shared" si="4"/>
        <v>0.00017361111111111112</v>
      </c>
      <c r="U12" s="60">
        <f t="shared" si="5"/>
        <v>0</v>
      </c>
      <c r="V12" s="60">
        <f t="shared" si="6"/>
        <v>0</v>
      </c>
      <c r="W12" s="58">
        <f t="shared" si="7"/>
        <v>0.0007506944444444445</v>
      </c>
      <c r="X12" s="17">
        <f t="shared" si="8"/>
        <v>1.6203703703702521E-06</v>
      </c>
      <c r="Y12" s="17">
        <f t="shared" si="9"/>
        <v>1.6203703703702521E-06</v>
      </c>
      <c r="Z12" s="17">
        <f t="shared" si="10"/>
        <v>0.0007523148148148147</v>
      </c>
      <c r="AA12" s="17">
        <f t="shared" si="11"/>
        <v>0.0007506944444444445</v>
      </c>
      <c r="AB12" s="17">
        <f t="shared" si="12"/>
        <v>1.6203703703702521E-06</v>
      </c>
      <c r="AC12" s="17">
        <f t="shared" si="13"/>
        <v>1.6203703703702521E-06</v>
      </c>
      <c r="AD12" s="17" t="b">
        <f t="shared" si="14"/>
        <v>0</v>
      </c>
      <c r="AE12" s="17" t="b">
        <f t="shared" si="15"/>
        <v>0</v>
      </c>
      <c r="AF12" s="83">
        <v>1.6203703703702521E-06</v>
      </c>
      <c r="AG12" s="8">
        <f t="shared" si="16"/>
        <v>1</v>
      </c>
      <c r="AH12" s="127"/>
      <c r="AI12" s="8">
        <f t="shared" si="17"/>
        <v>0</v>
      </c>
      <c r="AJ12" s="127"/>
      <c r="AK12" s="67"/>
    </row>
    <row r="13" spans="1:37" s="8" customFormat="1" ht="14.25">
      <c r="A13" s="71">
        <v>6</v>
      </c>
      <c r="B13" s="14">
        <v>114</v>
      </c>
      <c r="C13" s="41" t="s">
        <v>74</v>
      </c>
      <c r="D13" s="38" t="s">
        <v>94</v>
      </c>
      <c r="E13" s="52" t="s">
        <v>300</v>
      </c>
      <c r="F13" s="38" t="s">
        <v>68</v>
      </c>
      <c r="G13" s="38" t="s">
        <v>68</v>
      </c>
      <c r="H13" s="38" t="s">
        <v>95</v>
      </c>
      <c r="I13" s="15">
        <v>0.0008121527777777779</v>
      </c>
      <c r="J13" s="16">
        <v>0</v>
      </c>
      <c r="K13" s="24">
        <v>0</v>
      </c>
      <c r="L13" s="58">
        <f t="shared" si="0"/>
        <v>0</v>
      </c>
      <c r="M13" s="58">
        <f>IF(I13="","",IF(I13="ADW","DNC",IF(I13="DNS","DNS",IF(I13="DNF","DNF",IF(J13="","",IF(J13=0,0,J13*#REF!))))))</f>
        <v>0</v>
      </c>
      <c r="N13" s="58">
        <f t="shared" si="1"/>
        <v>0</v>
      </c>
      <c r="O13" s="58">
        <f t="shared" si="2"/>
        <v>0.0008121527777777779</v>
      </c>
      <c r="P13" s="15">
        <v>0.000814699074074074</v>
      </c>
      <c r="Q13" s="16">
        <v>0</v>
      </c>
      <c r="R13" s="17">
        <f t="shared" si="3"/>
        <v>3.472222222222222E-05</v>
      </c>
      <c r="S13" s="26">
        <v>0</v>
      </c>
      <c r="T13" s="60">
        <f t="shared" si="4"/>
        <v>0.00017361111111111112</v>
      </c>
      <c r="U13" s="60">
        <f t="shared" si="5"/>
        <v>0</v>
      </c>
      <c r="V13" s="60">
        <f t="shared" si="6"/>
        <v>0</v>
      </c>
      <c r="W13" s="58">
        <f t="shared" si="7"/>
        <v>0.000814699074074074</v>
      </c>
      <c r="X13" s="17">
        <f t="shared" si="8"/>
        <v>2.5462962962961725E-06</v>
      </c>
      <c r="Y13" s="17">
        <f t="shared" si="9"/>
        <v>2.5462962962961725E-06</v>
      </c>
      <c r="Z13" s="17">
        <f t="shared" si="10"/>
        <v>0.0008121527777777779</v>
      </c>
      <c r="AA13" s="17">
        <f t="shared" si="11"/>
        <v>0.000814699074074074</v>
      </c>
      <c r="AB13" s="17">
        <f t="shared" si="12"/>
        <v>2.5462962962961725E-06</v>
      </c>
      <c r="AC13" s="17">
        <f t="shared" si="13"/>
        <v>2.5462962962961725E-06</v>
      </c>
      <c r="AD13" s="17" t="b">
        <f t="shared" si="14"/>
        <v>0</v>
      </c>
      <c r="AE13" s="17" t="b">
        <f t="shared" si="15"/>
        <v>0</v>
      </c>
      <c r="AF13" s="82">
        <v>2.5462962962961725E-06</v>
      </c>
      <c r="AG13" s="8">
        <f t="shared" si="16"/>
        <v>1</v>
      </c>
      <c r="AH13" s="127"/>
      <c r="AI13" s="8">
        <f t="shared" si="17"/>
        <v>0</v>
      </c>
      <c r="AJ13" s="127"/>
      <c r="AK13" s="67"/>
    </row>
    <row r="14" spans="1:37" s="8" customFormat="1" ht="14.25">
      <c r="A14" s="69">
        <v>6</v>
      </c>
      <c r="B14" s="14">
        <v>104</v>
      </c>
      <c r="C14" s="41" t="s">
        <v>189</v>
      </c>
      <c r="D14" s="37" t="s">
        <v>303</v>
      </c>
      <c r="E14" s="52" t="s">
        <v>300</v>
      </c>
      <c r="F14" s="38" t="s">
        <v>201</v>
      </c>
      <c r="G14" s="38" t="s">
        <v>68</v>
      </c>
      <c r="H14" s="38" t="s">
        <v>202</v>
      </c>
      <c r="I14" s="15">
        <v>0.000821875</v>
      </c>
      <c r="J14" s="16">
        <v>0</v>
      </c>
      <c r="K14" s="24">
        <v>0</v>
      </c>
      <c r="L14" s="58">
        <f t="shared" si="0"/>
        <v>0</v>
      </c>
      <c r="M14" s="58">
        <f>IF(I14="","",IF(I14="ADW","DNC",IF(I14="DNS","DNS",IF(I14="DNF","DNF",IF(J14="","",IF(J14=0,0,J14*#REF!))))))</f>
        <v>0</v>
      </c>
      <c r="N14" s="58">
        <f t="shared" si="1"/>
        <v>0</v>
      </c>
      <c r="O14" s="58">
        <f t="shared" si="2"/>
        <v>0.000821875</v>
      </c>
      <c r="P14" s="15">
        <v>0.0008193287037037036</v>
      </c>
      <c r="Q14" s="16">
        <v>0</v>
      </c>
      <c r="R14" s="17">
        <f t="shared" si="3"/>
        <v>3.472222222222222E-05</v>
      </c>
      <c r="S14" s="26">
        <v>0</v>
      </c>
      <c r="T14" s="60">
        <f t="shared" si="4"/>
        <v>0.00017361111111111112</v>
      </c>
      <c r="U14" s="60">
        <f t="shared" si="5"/>
        <v>0</v>
      </c>
      <c r="V14" s="60">
        <f t="shared" si="6"/>
        <v>0</v>
      </c>
      <c r="W14" s="58">
        <f t="shared" si="7"/>
        <v>0.0008193287037037036</v>
      </c>
      <c r="X14" s="17">
        <f t="shared" si="8"/>
        <v>2.5462962962963893E-06</v>
      </c>
      <c r="Y14" s="17">
        <f t="shared" si="9"/>
        <v>2.5462962962963893E-06</v>
      </c>
      <c r="Z14" s="17">
        <f t="shared" si="10"/>
        <v>0.000821875</v>
      </c>
      <c r="AA14" s="17">
        <f t="shared" si="11"/>
        <v>0.0008193287037037036</v>
      </c>
      <c r="AB14" s="17">
        <f t="shared" si="12"/>
        <v>2.5462962962963893E-06</v>
      </c>
      <c r="AC14" s="17">
        <f t="shared" si="13"/>
        <v>2.5462962962963893E-06</v>
      </c>
      <c r="AD14" s="17" t="b">
        <f t="shared" si="14"/>
        <v>0</v>
      </c>
      <c r="AE14" s="17" t="b">
        <f t="shared" si="15"/>
        <v>0</v>
      </c>
      <c r="AF14" s="82">
        <v>2.5462962962963893E-06</v>
      </c>
      <c r="AG14" s="8">
        <f t="shared" si="16"/>
        <v>1</v>
      </c>
      <c r="AH14" s="127"/>
      <c r="AI14" s="8">
        <f t="shared" si="17"/>
        <v>0</v>
      </c>
      <c r="AJ14" s="127"/>
      <c r="AK14" s="67"/>
    </row>
    <row r="15" spans="1:37" s="8" customFormat="1" ht="14.25">
      <c r="A15" s="71">
        <v>8</v>
      </c>
      <c r="B15" s="14">
        <v>117</v>
      </c>
      <c r="C15" s="41" t="s">
        <v>236</v>
      </c>
      <c r="D15" s="37" t="s">
        <v>295</v>
      </c>
      <c r="E15" s="52" t="s">
        <v>300</v>
      </c>
      <c r="F15" s="38" t="s">
        <v>285</v>
      </c>
      <c r="G15" s="38" t="s">
        <v>68</v>
      </c>
      <c r="H15" s="38" t="s">
        <v>155</v>
      </c>
      <c r="I15" s="15">
        <v>0.0007445601851851852</v>
      </c>
      <c r="J15" s="16">
        <v>0</v>
      </c>
      <c r="K15" s="24">
        <v>0</v>
      </c>
      <c r="L15" s="58">
        <f t="shared" si="0"/>
        <v>0</v>
      </c>
      <c r="M15" s="58">
        <f>IF(I15="","",IF(I15="ADW","DNC",IF(I15="DNS","DNS",IF(I15="DNF","DNF",IF(J15="","",IF(J15=0,0,J15*#REF!))))))</f>
        <v>0</v>
      </c>
      <c r="N15" s="58">
        <f t="shared" si="1"/>
        <v>0</v>
      </c>
      <c r="O15" s="58">
        <f t="shared" si="2"/>
        <v>0.0007445601851851852</v>
      </c>
      <c r="P15" s="15">
        <v>0.0007418981481481482</v>
      </c>
      <c r="Q15" s="16">
        <v>0</v>
      </c>
      <c r="R15" s="17">
        <f t="shared" si="3"/>
        <v>3.472222222222222E-05</v>
      </c>
      <c r="S15" s="26">
        <v>0</v>
      </c>
      <c r="T15" s="60">
        <f t="shared" si="4"/>
        <v>0.00017361111111111112</v>
      </c>
      <c r="U15" s="60">
        <f t="shared" si="5"/>
        <v>0</v>
      </c>
      <c r="V15" s="60">
        <f t="shared" si="6"/>
        <v>0</v>
      </c>
      <c r="W15" s="58">
        <f t="shared" si="7"/>
        <v>0.0007418981481481482</v>
      </c>
      <c r="X15" s="17">
        <f t="shared" si="8"/>
        <v>2.662037037037021E-06</v>
      </c>
      <c r="Y15" s="17">
        <f t="shared" si="9"/>
        <v>2.662037037037021E-06</v>
      </c>
      <c r="Z15" s="17">
        <f t="shared" si="10"/>
        <v>0.0007445601851851852</v>
      </c>
      <c r="AA15" s="17">
        <f t="shared" si="11"/>
        <v>0.0007418981481481482</v>
      </c>
      <c r="AB15" s="17">
        <f t="shared" si="12"/>
        <v>2.662037037037021E-06</v>
      </c>
      <c r="AC15" s="17">
        <f t="shared" si="13"/>
        <v>2.662037037037021E-06</v>
      </c>
      <c r="AD15" s="17" t="b">
        <f t="shared" si="14"/>
        <v>0</v>
      </c>
      <c r="AE15" s="17" t="b">
        <f t="shared" si="15"/>
        <v>0</v>
      </c>
      <c r="AF15" s="82">
        <v>2.662037037037021E-06</v>
      </c>
      <c r="AG15" s="8">
        <f t="shared" si="16"/>
        <v>1</v>
      </c>
      <c r="AH15" s="127"/>
      <c r="AI15" s="8">
        <f t="shared" si="17"/>
        <v>0</v>
      </c>
      <c r="AJ15" s="127"/>
      <c r="AK15" s="67"/>
    </row>
    <row r="16" spans="1:37" s="8" customFormat="1" ht="18">
      <c r="A16" s="69">
        <v>9</v>
      </c>
      <c r="B16" s="14">
        <v>115</v>
      </c>
      <c r="C16" s="41" t="s">
        <v>139</v>
      </c>
      <c r="D16" s="37" t="s">
        <v>168</v>
      </c>
      <c r="E16" s="52" t="s">
        <v>300</v>
      </c>
      <c r="F16" s="38" t="s">
        <v>169</v>
      </c>
      <c r="G16" s="38" t="s">
        <v>170</v>
      </c>
      <c r="H16" s="38" t="s">
        <v>171</v>
      </c>
      <c r="I16" s="15">
        <v>0.0008013888888888888</v>
      </c>
      <c r="J16" s="16">
        <v>0</v>
      </c>
      <c r="K16" s="24">
        <v>0</v>
      </c>
      <c r="L16" s="58">
        <f t="shared" si="0"/>
        <v>0</v>
      </c>
      <c r="M16" s="58">
        <f>IF(I16="","",IF(I16="ADW","DNC",IF(I16="DNS","DNS",IF(I16="DNF","DNF",IF(J16="","",IF(J16=0,0,J16*#REF!))))))</f>
        <v>0</v>
      </c>
      <c r="N16" s="58">
        <f t="shared" si="1"/>
        <v>0</v>
      </c>
      <c r="O16" s="58">
        <f t="shared" si="2"/>
        <v>0.0008013888888888888</v>
      </c>
      <c r="P16" s="15">
        <v>0.0007949074074074075</v>
      </c>
      <c r="Q16" s="16">
        <v>0</v>
      </c>
      <c r="R16" s="17">
        <f t="shared" si="3"/>
        <v>3.472222222222222E-05</v>
      </c>
      <c r="S16" s="26">
        <v>0</v>
      </c>
      <c r="T16" s="60">
        <f t="shared" si="4"/>
        <v>0.00017361111111111112</v>
      </c>
      <c r="U16" s="60">
        <f t="shared" si="5"/>
        <v>0</v>
      </c>
      <c r="V16" s="60">
        <f t="shared" si="6"/>
        <v>0</v>
      </c>
      <c r="W16" s="58">
        <f t="shared" si="7"/>
        <v>0.0007949074074074075</v>
      </c>
      <c r="X16" s="17">
        <f t="shared" si="8"/>
        <v>6.481481481481334E-06</v>
      </c>
      <c r="Y16" s="17">
        <f t="shared" si="9"/>
        <v>6.481481481481334E-06</v>
      </c>
      <c r="Z16" s="17">
        <f t="shared" si="10"/>
        <v>0.0008013888888888888</v>
      </c>
      <c r="AA16" s="17">
        <f t="shared" si="11"/>
        <v>0.0007949074074074075</v>
      </c>
      <c r="AB16" s="17">
        <f t="shared" si="12"/>
        <v>6.481481481481334E-06</v>
      </c>
      <c r="AC16" s="17">
        <f t="shared" si="13"/>
        <v>6.481481481481334E-06</v>
      </c>
      <c r="AD16" s="17" t="b">
        <f t="shared" si="14"/>
        <v>0</v>
      </c>
      <c r="AE16" s="17" t="b">
        <f t="shared" si="15"/>
        <v>0</v>
      </c>
      <c r="AF16" s="82">
        <v>6.481481481481334E-06</v>
      </c>
      <c r="AG16" s="8">
        <f t="shared" si="16"/>
        <v>1</v>
      </c>
      <c r="AH16" s="127"/>
      <c r="AI16" s="8">
        <f t="shared" si="17"/>
        <v>0</v>
      </c>
      <c r="AJ16" s="127"/>
      <c r="AK16" s="67"/>
    </row>
    <row r="17" spans="1:37" s="8" customFormat="1" ht="14.25">
      <c r="A17" s="74">
        <v>10</v>
      </c>
      <c r="B17" s="19">
        <v>102</v>
      </c>
      <c r="C17" s="42" t="s">
        <v>77</v>
      </c>
      <c r="D17" s="39" t="s">
        <v>127</v>
      </c>
      <c r="E17" s="53" t="s">
        <v>300</v>
      </c>
      <c r="F17" s="40" t="s">
        <v>101</v>
      </c>
      <c r="G17" s="40" t="s">
        <v>68</v>
      </c>
      <c r="H17" s="40" t="s">
        <v>102</v>
      </c>
      <c r="I17" s="20">
        <v>0.0007815972222222222</v>
      </c>
      <c r="J17" s="21">
        <v>0</v>
      </c>
      <c r="K17" s="25">
        <v>0</v>
      </c>
      <c r="L17" s="58">
        <f t="shared" si="0"/>
        <v>0</v>
      </c>
      <c r="M17" s="58">
        <f>IF(I17="","",IF(I17="ADW","DNC",IF(I17="DNS","DNS",IF(I17="DNF","DNF",IF(J17="","",IF(J17=0,0,J17*#REF!))))))</f>
        <v>0</v>
      </c>
      <c r="N17" s="58">
        <f t="shared" si="1"/>
        <v>0</v>
      </c>
      <c r="O17" s="58">
        <f t="shared" si="2"/>
        <v>0.0007815972222222222</v>
      </c>
      <c r="P17" s="20">
        <v>0.0007738425925925926</v>
      </c>
      <c r="Q17" s="21">
        <v>0</v>
      </c>
      <c r="R17" s="17">
        <f t="shared" si="3"/>
        <v>3.472222222222222E-05</v>
      </c>
      <c r="S17" s="27">
        <v>0</v>
      </c>
      <c r="T17" s="60">
        <f t="shared" si="4"/>
        <v>0.00017361111111111112</v>
      </c>
      <c r="U17" s="60">
        <f t="shared" si="5"/>
        <v>0</v>
      </c>
      <c r="V17" s="60">
        <f t="shared" si="6"/>
        <v>0</v>
      </c>
      <c r="W17" s="58">
        <f t="shared" si="7"/>
        <v>0.0007738425925925926</v>
      </c>
      <c r="X17" s="17">
        <f t="shared" si="8"/>
        <v>7.754629629629583E-06</v>
      </c>
      <c r="Y17" s="17">
        <f t="shared" si="9"/>
        <v>7.754629629629583E-06</v>
      </c>
      <c r="Z17" s="17">
        <f t="shared" si="10"/>
        <v>0.0007815972222222222</v>
      </c>
      <c r="AA17" s="17">
        <f t="shared" si="11"/>
        <v>0.0007738425925925926</v>
      </c>
      <c r="AB17" s="17">
        <f t="shared" si="12"/>
        <v>7.754629629629583E-06</v>
      </c>
      <c r="AC17" s="17">
        <f t="shared" si="13"/>
        <v>7.754629629629583E-06</v>
      </c>
      <c r="AD17" s="17" t="b">
        <f t="shared" si="14"/>
        <v>0</v>
      </c>
      <c r="AE17" s="17" t="b">
        <f t="shared" si="15"/>
        <v>0</v>
      </c>
      <c r="AF17" s="83">
        <v>7.754629629629583E-06</v>
      </c>
      <c r="AG17" s="8">
        <f t="shared" si="16"/>
        <v>1</v>
      </c>
      <c r="AH17" s="127"/>
      <c r="AI17" s="8">
        <f t="shared" si="17"/>
        <v>0</v>
      </c>
      <c r="AJ17" s="127"/>
      <c r="AK17" s="67"/>
    </row>
    <row r="18" spans="1:37" s="8" customFormat="1" ht="18">
      <c r="A18" s="69">
        <v>11</v>
      </c>
      <c r="B18" s="14">
        <v>112</v>
      </c>
      <c r="C18" s="41" t="s">
        <v>191</v>
      </c>
      <c r="D18" s="37" t="s">
        <v>207</v>
      </c>
      <c r="E18" s="52" t="s">
        <v>300</v>
      </c>
      <c r="F18" s="38" t="s">
        <v>208</v>
      </c>
      <c r="G18" s="38" t="s">
        <v>68</v>
      </c>
      <c r="H18" s="38" t="s">
        <v>209</v>
      </c>
      <c r="I18" s="15">
        <v>0.0007140046296296296</v>
      </c>
      <c r="J18" s="16">
        <v>1</v>
      </c>
      <c r="K18" s="24">
        <v>0</v>
      </c>
      <c r="L18" s="58">
        <f t="shared" si="0"/>
        <v>0</v>
      </c>
      <c r="M18" s="58" t="e">
        <f>IF(I18="","",IF(I18="ADW","DNC",IF(I18="DNS","DNS",IF(I18="DNF","DNF",IF(J18="","",IF(J18=0,0,J18*#REF!))))))</f>
        <v>#REF!</v>
      </c>
      <c r="N18" s="58">
        <f t="shared" si="1"/>
        <v>0</v>
      </c>
      <c r="O18" s="58" t="e">
        <f t="shared" si="2"/>
        <v>#REF!</v>
      </c>
      <c r="P18" s="15">
        <v>0.0007310185185185184</v>
      </c>
      <c r="Q18" s="16">
        <v>1</v>
      </c>
      <c r="R18" s="17">
        <f t="shared" si="3"/>
        <v>3.472222222222222E-05</v>
      </c>
      <c r="S18" s="26">
        <v>0</v>
      </c>
      <c r="T18" s="60">
        <f t="shared" si="4"/>
        <v>0.00017361111111111112</v>
      </c>
      <c r="U18" s="60">
        <f t="shared" si="5"/>
        <v>3.472222222222222E-05</v>
      </c>
      <c r="V18" s="60">
        <f t="shared" si="6"/>
        <v>0</v>
      </c>
      <c r="W18" s="58">
        <f t="shared" si="7"/>
        <v>0.0007657407407407407</v>
      </c>
      <c r="X18" s="17" t="e">
        <f t="shared" si="8"/>
        <v>#REF!</v>
      </c>
      <c r="Y18" s="17" t="e">
        <f t="shared" si="9"/>
        <v>#REF!</v>
      </c>
      <c r="Z18" s="17" t="e">
        <f t="shared" si="10"/>
        <v>#REF!</v>
      </c>
      <c r="AA18" s="17">
        <f t="shared" si="11"/>
        <v>0.0007657407407407407</v>
      </c>
      <c r="AB18" s="17" t="e">
        <f t="shared" si="12"/>
        <v>#REF!</v>
      </c>
      <c r="AC18" s="17" t="e">
        <f t="shared" si="13"/>
        <v>#REF!</v>
      </c>
      <c r="AD18" s="17" t="e">
        <f t="shared" si="14"/>
        <v>#REF!</v>
      </c>
      <c r="AE18" s="17" t="e">
        <f t="shared" si="15"/>
        <v>#REF!</v>
      </c>
      <c r="AF18" s="82">
        <v>1.7013888888888786E-05</v>
      </c>
      <c r="AG18" s="8">
        <f t="shared" si="16"/>
        <v>1</v>
      </c>
      <c r="AH18" s="127"/>
      <c r="AI18" s="8">
        <f t="shared" si="17"/>
        <v>0</v>
      </c>
      <c r="AJ18" s="127"/>
      <c r="AK18" s="67"/>
    </row>
    <row r="19" spans="1:37" s="8" customFormat="1" ht="14.25">
      <c r="A19" s="71">
        <v>12</v>
      </c>
      <c r="B19" s="14">
        <v>111</v>
      </c>
      <c r="C19" s="41" t="s">
        <v>198</v>
      </c>
      <c r="D19" s="37" t="s">
        <v>199</v>
      </c>
      <c r="E19" s="52" t="s">
        <v>300</v>
      </c>
      <c r="F19" s="38" t="s">
        <v>158</v>
      </c>
      <c r="G19" s="38" t="s">
        <v>68</v>
      </c>
      <c r="H19" s="38" t="s">
        <v>110</v>
      </c>
      <c r="I19" s="15">
        <v>0.0007979166666666667</v>
      </c>
      <c r="J19" s="16">
        <v>0</v>
      </c>
      <c r="K19" s="24">
        <v>0</v>
      </c>
      <c r="L19" s="58">
        <f t="shared" si="0"/>
        <v>0</v>
      </c>
      <c r="M19" s="58">
        <f>IF(I19="","",IF(I19="ADW","DNC",IF(I19="DNS","DNS",IF(I19="DNF","DNF",IF(J19="","",IF(J19=0,0,J19*#REF!))))))</f>
        <v>0</v>
      </c>
      <c r="N19" s="58">
        <f t="shared" si="1"/>
        <v>0</v>
      </c>
      <c r="O19" s="58">
        <f t="shared" si="2"/>
        <v>0.0007979166666666667</v>
      </c>
      <c r="P19" s="15">
        <v>0.0007783564814814814</v>
      </c>
      <c r="Q19" s="16">
        <v>0</v>
      </c>
      <c r="R19" s="17">
        <f t="shared" si="3"/>
        <v>3.472222222222222E-05</v>
      </c>
      <c r="S19" s="26">
        <v>0</v>
      </c>
      <c r="T19" s="60">
        <f t="shared" si="4"/>
        <v>0.00017361111111111112</v>
      </c>
      <c r="U19" s="60">
        <f t="shared" si="5"/>
        <v>0</v>
      </c>
      <c r="V19" s="60">
        <f t="shared" si="6"/>
        <v>0</v>
      </c>
      <c r="W19" s="58">
        <f t="shared" si="7"/>
        <v>0.0007783564814814814</v>
      </c>
      <c r="X19" s="17">
        <f t="shared" si="8"/>
        <v>1.9560185185185284E-05</v>
      </c>
      <c r="Y19" s="17">
        <f t="shared" si="9"/>
        <v>1.9560185185185284E-05</v>
      </c>
      <c r="Z19" s="17">
        <f t="shared" si="10"/>
        <v>0.0007979166666666667</v>
      </c>
      <c r="AA19" s="17">
        <f t="shared" si="11"/>
        <v>0.0007783564814814814</v>
      </c>
      <c r="AB19" s="17">
        <f t="shared" si="12"/>
        <v>1.9560185185185284E-05</v>
      </c>
      <c r="AC19" s="17">
        <f t="shared" si="13"/>
        <v>1.9560185185185284E-05</v>
      </c>
      <c r="AD19" s="17" t="b">
        <f t="shared" si="14"/>
        <v>0</v>
      </c>
      <c r="AE19" s="17" t="b">
        <f t="shared" si="15"/>
        <v>0</v>
      </c>
      <c r="AF19" s="82">
        <v>1.9560185185185284E-05</v>
      </c>
      <c r="AG19" s="8">
        <f t="shared" si="16"/>
        <v>1</v>
      </c>
      <c r="AH19" s="127"/>
      <c r="AI19" s="8">
        <f t="shared" si="17"/>
        <v>0</v>
      </c>
      <c r="AJ19" s="127"/>
      <c r="AK19" s="67"/>
    </row>
    <row r="20" spans="1:37" s="8" customFormat="1" ht="14.25">
      <c r="A20" s="69">
        <v>13</v>
      </c>
      <c r="B20" s="14">
        <v>106</v>
      </c>
      <c r="C20" s="41" t="s">
        <v>76</v>
      </c>
      <c r="D20" s="37" t="s">
        <v>123</v>
      </c>
      <c r="E20" s="52" t="s">
        <v>300</v>
      </c>
      <c r="F20" s="38" t="s">
        <v>113</v>
      </c>
      <c r="G20" s="38" t="s">
        <v>68</v>
      </c>
      <c r="H20" s="38" t="s">
        <v>124</v>
      </c>
      <c r="I20" s="15">
        <v>0.0008020833333333334</v>
      </c>
      <c r="J20" s="16">
        <v>0</v>
      </c>
      <c r="K20" s="24">
        <v>0</v>
      </c>
      <c r="L20" s="58">
        <f t="shared" si="0"/>
        <v>0</v>
      </c>
      <c r="M20" s="58">
        <f>IF(I20="","",IF(I20="ADW","DNC",IF(I20="DNS","DNS",IF(I20="DNF","DNF",IF(J20="","",IF(J20=0,0,J20*#REF!))))))</f>
        <v>0</v>
      </c>
      <c r="N20" s="58">
        <f t="shared" si="1"/>
        <v>0</v>
      </c>
      <c r="O20" s="58">
        <f t="shared" si="2"/>
        <v>0.0008020833333333334</v>
      </c>
      <c r="P20" s="15">
        <v>0.000798726851851852</v>
      </c>
      <c r="Q20" s="16">
        <v>1</v>
      </c>
      <c r="R20" s="17">
        <f t="shared" si="3"/>
        <v>3.472222222222222E-05</v>
      </c>
      <c r="S20" s="26">
        <v>0</v>
      </c>
      <c r="T20" s="60">
        <f t="shared" si="4"/>
        <v>0.00017361111111111112</v>
      </c>
      <c r="U20" s="60">
        <f t="shared" si="5"/>
        <v>3.472222222222222E-05</v>
      </c>
      <c r="V20" s="60">
        <f t="shared" si="6"/>
        <v>0</v>
      </c>
      <c r="W20" s="58">
        <f t="shared" si="7"/>
        <v>0.0008334490740740742</v>
      </c>
      <c r="X20" s="17">
        <f t="shared" si="8"/>
        <v>3.1365740740740876E-05</v>
      </c>
      <c r="Y20" s="17">
        <f t="shared" si="9"/>
        <v>3.1365740740740876E-05</v>
      </c>
      <c r="Z20" s="17">
        <f t="shared" si="10"/>
        <v>0.0008020833333333334</v>
      </c>
      <c r="AA20" s="17">
        <f t="shared" si="11"/>
        <v>0.0008334490740740742</v>
      </c>
      <c r="AB20" s="17">
        <f t="shared" si="12"/>
        <v>3.1365740740740876E-05</v>
      </c>
      <c r="AC20" s="17">
        <f t="shared" si="13"/>
        <v>3.1365740740740876E-05</v>
      </c>
      <c r="AD20" s="17" t="b">
        <f t="shared" si="14"/>
        <v>0</v>
      </c>
      <c r="AE20" s="17" t="b">
        <f t="shared" si="15"/>
        <v>0</v>
      </c>
      <c r="AF20" s="82">
        <v>3.1365740740740876E-05</v>
      </c>
      <c r="AG20" s="8">
        <f t="shared" si="16"/>
        <v>1</v>
      </c>
      <c r="AH20" s="127"/>
      <c r="AI20" s="8">
        <f t="shared" si="17"/>
        <v>0</v>
      </c>
      <c r="AJ20" s="127"/>
      <c r="AK20" s="67"/>
    </row>
    <row r="21" spans="1:37" s="8" customFormat="1" ht="14.25">
      <c r="A21" s="71">
        <v>14</v>
      </c>
      <c r="B21" s="14">
        <v>109</v>
      </c>
      <c r="C21" s="41" t="s">
        <v>234</v>
      </c>
      <c r="D21" s="37" t="s">
        <v>284</v>
      </c>
      <c r="E21" s="52" t="s">
        <v>300</v>
      </c>
      <c r="F21" s="38" t="s">
        <v>285</v>
      </c>
      <c r="G21" s="38" t="s">
        <v>68</v>
      </c>
      <c r="H21" s="38" t="s">
        <v>155</v>
      </c>
      <c r="I21" s="15">
        <v>0.0007707175925925925</v>
      </c>
      <c r="J21" s="16">
        <v>1</v>
      </c>
      <c r="K21" s="24">
        <v>0</v>
      </c>
      <c r="L21" s="58">
        <f t="shared" si="0"/>
        <v>0</v>
      </c>
      <c r="M21" s="58" t="e">
        <f>IF(I21="","",IF(I21="ADW","DNC",IF(I21="DNS","DNS",IF(I21="DNF","DNF",IF(J21="","",IF(J21=0,0,J21*#REF!))))))</f>
        <v>#REF!</v>
      </c>
      <c r="N21" s="58">
        <f t="shared" si="1"/>
        <v>0</v>
      </c>
      <c r="O21" s="58" t="e">
        <f t="shared" si="2"/>
        <v>#REF!</v>
      </c>
      <c r="P21" s="15">
        <v>0.0007377314814814815</v>
      </c>
      <c r="Q21" s="16">
        <v>1</v>
      </c>
      <c r="R21" s="17">
        <f t="shared" si="3"/>
        <v>3.472222222222222E-05</v>
      </c>
      <c r="S21" s="26">
        <v>0</v>
      </c>
      <c r="T21" s="60">
        <f t="shared" si="4"/>
        <v>0.00017361111111111112</v>
      </c>
      <c r="U21" s="60">
        <f t="shared" si="5"/>
        <v>3.472222222222222E-05</v>
      </c>
      <c r="V21" s="60">
        <f t="shared" si="6"/>
        <v>0</v>
      </c>
      <c r="W21" s="58">
        <f t="shared" si="7"/>
        <v>0.0007724537037037037</v>
      </c>
      <c r="X21" s="17" t="e">
        <f t="shared" si="8"/>
        <v>#REF!</v>
      </c>
      <c r="Y21" s="17" t="e">
        <f t="shared" si="9"/>
        <v>#REF!</v>
      </c>
      <c r="Z21" s="17" t="e">
        <f t="shared" si="10"/>
        <v>#REF!</v>
      </c>
      <c r="AA21" s="17">
        <f t="shared" si="11"/>
        <v>0.0007724537037037037</v>
      </c>
      <c r="AB21" s="17" t="e">
        <f t="shared" si="12"/>
        <v>#REF!</v>
      </c>
      <c r="AC21" s="17" t="e">
        <f t="shared" si="13"/>
        <v>#REF!</v>
      </c>
      <c r="AD21" s="17" t="e">
        <f t="shared" si="14"/>
        <v>#REF!</v>
      </c>
      <c r="AE21" s="17" t="e">
        <f t="shared" si="15"/>
        <v>#REF!</v>
      </c>
      <c r="AF21" s="82">
        <v>3.298611111111102E-05</v>
      </c>
      <c r="AG21" s="8">
        <f t="shared" si="16"/>
        <v>1</v>
      </c>
      <c r="AH21" s="127"/>
      <c r="AI21" s="8">
        <f t="shared" si="17"/>
        <v>0</v>
      </c>
      <c r="AJ21" s="127"/>
      <c r="AK21" s="67"/>
    </row>
    <row r="22" spans="1:37" s="8" customFormat="1" ht="14.25">
      <c r="A22" s="72">
        <v>15</v>
      </c>
      <c r="B22" s="19">
        <v>116</v>
      </c>
      <c r="C22" s="42" t="s">
        <v>235</v>
      </c>
      <c r="D22" s="39" t="s">
        <v>286</v>
      </c>
      <c r="E22" s="53" t="s">
        <v>300</v>
      </c>
      <c r="F22" s="40" t="s">
        <v>287</v>
      </c>
      <c r="G22" s="40" t="s">
        <v>68</v>
      </c>
      <c r="H22" s="40" t="s">
        <v>288</v>
      </c>
      <c r="I22" s="20">
        <v>0.000660648148148148</v>
      </c>
      <c r="J22" s="21">
        <v>1</v>
      </c>
      <c r="K22" s="25">
        <v>0</v>
      </c>
      <c r="L22" s="58">
        <f t="shared" si="0"/>
        <v>0</v>
      </c>
      <c r="M22" s="58" t="e">
        <f>IF(I22="","",IF(I22="ADW","DNC",IF(I22="DNS","DNS",IF(I22="DNF","DNF",IF(J22="","",IF(J22=0,0,J22*#REF!))))))</f>
        <v>#REF!</v>
      </c>
      <c r="N22" s="58">
        <f t="shared" si="1"/>
        <v>0</v>
      </c>
      <c r="O22" s="58" t="e">
        <f t="shared" si="2"/>
        <v>#REF!</v>
      </c>
      <c r="P22" s="20">
        <v>0.0006598379629629629</v>
      </c>
      <c r="Q22" s="21">
        <v>0</v>
      </c>
      <c r="R22" s="17">
        <f t="shared" si="3"/>
        <v>3.472222222222222E-05</v>
      </c>
      <c r="S22" s="27">
        <v>0</v>
      </c>
      <c r="T22" s="60">
        <f t="shared" si="4"/>
        <v>0.00017361111111111112</v>
      </c>
      <c r="U22" s="60">
        <f t="shared" si="5"/>
        <v>0</v>
      </c>
      <c r="V22" s="60">
        <f t="shared" si="6"/>
        <v>0</v>
      </c>
      <c r="W22" s="58">
        <f t="shared" si="7"/>
        <v>0.0006598379629629629</v>
      </c>
      <c r="X22" s="17" t="e">
        <f t="shared" si="8"/>
        <v>#REF!</v>
      </c>
      <c r="Y22" s="17" t="e">
        <f t="shared" si="9"/>
        <v>#REF!</v>
      </c>
      <c r="Z22" s="17" t="e">
        <f t="shared" si="10"/>
        <v>#REF!</v>
      </c>
      <c r="AA22" s="17">
        <f t="shared" si="11"/>
        <v>0.0006598379629629629</v>
      </c>
      <c r="AB22" s="17" t="e">
        <f t="shared" si="12"/>
        <v>#REF!</v>
      </c>
      <c r="AC22" s="17" t="e">
        <f t="shared" si="13"/>
        <v>#REF!</v>
      </c>
      <c r="AD22" s="17" t="e">
        <f t="shared" si="14"/>
        <v>#REF!</v>
      </c>
      <c r="AE22" s="17" t="e">
        <f t="shared" si="15"/>
        <v>#REF!</v>
      </c>
      <c r="AF22" s="83">
        <v>3.553240740740741E-05</v>
      </c>
      <c r="AG22" s="8">
        <f t="shared" si="16"/>
        <v>1</v>
      </c>
      <c r="AH22" s="127"/>
      <c r="AI22" s="8">
        <f t="shared" si="17"/>
        <v>0</v>
      </c>
      <c r="AJ22" s="127"/>
      <c r="AK22" s="67"/>
    </row>
    <row r="23" spans="1:37" s="8" customFormat="1" ht="14.25">
      <c r="A23" s="71">
        <v>16</v>
      </c>
      <c r="B23" s="14">
        <v>113</v>
      </c>
      <c r="C23" s="41" t="s">
        <v>136</v>
      </c>
      <c r="D23" s="37" t="s">
        <v>175</v>
      </c>
      <c r="E23" s="52" t="s">
        <v>300</v>
      </c>
      <c r="F23" s="38" t="s">
        <v>68</v>
      </c>
      <c r="G23" s="38" t="s">
        <v>68</v>
      </c>
      <c r="H23" s="38" t="s">
        <v>137</v>
      </c>
      <c r="I23" s="15">
        <v>0.0007489583333333334</v>
      </c>
      <c r="J23" s="16">
        <v>0</v>
      </c>
      <c r="K23" s="24">
        <v>0</v>
      </c>
      <c r="L23" s="58">
        <f t="shared" si="0"/>
        <v>0</v>
      </c>
      <c r="M23" s="58">
        <f>IF(I23="","",IF(I23="ADW","DNC",IF(I23="DNS","DNS",IF(I23="DNF","DNF",IF(J23="","",IF(J23=0,0,J23*#REF!))))))</f>
        <v>0</v>
      </c>
      <c r="N23" s="58">
        <f t="shared" si="1"/>
        <v>0</v>
      </c>
      <c r="O23" s="58">
        <f t="shared" si="2"/>
        <v>0.0007489583333333334</v>
      </c>
      <c r="P23" s="15">
        <v>0.00075625</v>
      </c>
      <c r="Q23" s="16">
        <v>1</v>
      </c>
      <c r="R23" s="17">
        <f t="shared" si="3"/>
        <v>3.472222222222222E-05</v>
      </c>
      <c r="S23" s="26">
        <v>0</v>
      </c>
      <c r="T23" s="60">
        <f t="shared" si="4"/>
        <v>0.00017361111111111112</v>
      </c>
      <c r="U23" s="60">
        <f t="shared" si="5"/>
        <v>3.472222222222222E-05</v>
      </c>
      <c r="V23" s="60">
        <f t="shared" si="6"/>
        <v>0</v>
      </c>
      <c r="W23" s="58">
        <f t="shared" si="7"/>
        <v>0.0007909722222222222</v>
      </c>
      <c r="X23" s="17">
        <f t="shared" si="8"/>
        <v>4.201388888888885E-05</v>
      </c>
      <c r="Y23" s="17">
        <f t="shared" si="9"/>
        <v>4.201388888888885E-05</v>
      </c>
      <c r="Z23" s="17">
        <f t="shared" si="10"/>
        <v>0.0007489583333333334</v>
      </c>
      <c r="AA23" s="17">
        <f t="shared" si="11"/>
        <v>0.0007909722222222222</v>
      </c>
      <c r="AB23" s="17">
        <f t="shared" si="12"/>
        <v>4.201388888888885E-05</v>
      </c>
      <c r="AC23" s="17">
        <f t="shared" si="13"/>
        <v>4.201388888888885E-05</v>
      </c>
      <c r="AD23" s="17" t="b">
        <f t="shared" si="14"/>
        <v>0</v>
      </c>
      <c r="AE23" s="17" t="b">
        <f t="shared" si="15"/>
        <v>0</v>
      </c>
      <c r="AF23" s="82">
        <v>4.201388888888885E-05</v>
      </c>
      <c r="AG23" s="8">
        <f t="shared" si="16"/>
        <v>1</v>
      </c>
      <c r="AH23" s="127"/>
      <c r="AI23" s="8">
        <f t="shared" si="17"/>
        <v>0</v>
      </c>
      <c r="AJ23" s="127"/>
      <c r="AK23" s="67"/>
    </row>
    <row r="24" spans="1:37" s="8" customFormat="1" ht="14.25">
      <c r="A24" s="72">
        <v>17</v>
      </c>
      <c r="B24" s="19">
        <v>108</v>
      </c>
      <c r="C24" s="42" t="s">
        <v>73</v>
      </c>
      <c r="D24" s="39" t="s">
        <v>92</v>
      </c>
      <c r="E24" s="53" t="s">
        <v>300</v>
      </c>
      <c r="F24" s="40" t="s">
        <v>68</v>
      </c>
      <c r="G24" s="40" t="s">
        <v>68</v>
      </c>
      <c r="H24" s="40" t="s">
        <v>93</v>
      </c>
      <c r="I24" s="20">
        <v>0.000838425925925926</v>
      </c>
      <c r="J24" s="21">
        <v>0</v>
      </c>
      <c r="K24" s="25">
        <v>0</v>
      </c>
      <c r="L24" s="59">
        <f t="shared" si="0"/>
        <v>0</v>
      </c>
      <c r="M24" s="59">
        <f>IF(I24="","",IF(I24="ADW","DNC",IF(I24="DNS","DNS",IF(I24="DNF","DNF",IF(J24="","",IF(J24=0,0,J24*#REF!))))))</f>
        <v>0</v>
      </c>
      <c r="N24" s="59">
        <f t="shared" si="1"/>
        <v>0</v>
      </c>
      <c r="O24" s="59">
        <f t="shared" si="2"/>
        <v>0.000838425925925926</v>
      </c>
      <c r="P24" s="20">
        <v>0.000839236111111111</v>
      </c>
      <c r="Q24" s="21">
        <v>2</v>
      </c>
      <c r="R24" s="22">
        <f t="shared" si="3"/>
        <v>3.472222222222222E-05</v>
      </c>
      <c r="S24" s="27">
        <v>0</v>
      </c>
      <c r="T24" s="61">
        <f t="shared" si="4"/>
        <v>0.00017361111111111112</v>
      </c>
      <c r="U24" s="61">
        <f t="shared" si="5"/>
        <v>6.944444444444444E-05</v>
      </c>
      <c r="V24" s="61">
        <f t="shared" si="6"/>
        <v>0</v>
      </c>
      <c r="W24" s="59">
        <f t="shared" si="7"/>
        <v>0.0009086805555555555</v>
      </c>
      <c r="X24" s="22">
        <f t="shared" si="8"/>
        <v>7.025462962962953E-05</v>
      </c>
      <c r="Y24" s="22">
        <f t="shared" si="9"/>
        <v>7.025462962962953E-05</v>
      </c>
      <c r="Z24" s="22">
        <f t="shared" si="10"/>
        <v>0.000838425925925926</v>
      </c>
      <c r="AA24" s="22">
        <f t="shared" si="11"/>
        <v>0.0009086805555555555</v>
      </c>
      <c r="AB24" s="22">
        <f t="shared" si="12"/>
        <v>7.025462962962953E-05</v>
      </c>
      <c r="AC24" s="22">
        <f t="shared" si="13"/>
        <v>7.025462962962953E-05</v>
      </c>
      <c r="AD24" s="22" t="b">
        <f t="shared" si="14"/>
        <v>0</v>
      </c>
      <c r="AE24" s="22" t="b">
        <f t="shared" si="15"/>
        <v>0</v>
      </c>
      <c r="AF24" s="83">
        <v>7.025462962962953E-05</v>
      </c>
      <c r="AG24" s="8">
        <f t="shared" si="16"/>
        <v>1</v>
      </c>
      <c r="AH24" s="127"/>
      <c r="AI24" s="8">
        <f t="shared" si="17"/>
        <v>0</v>
      </c>
      <c r="AJ24" s="127"/>
      <c r="AK24" s="67"/>
    </row>
    <row r="25" spans="1:37" s="8" customFormat="1" ht="14.25">
      <c r="A25" s="71"/>
      <c r="B25" s="14"/>
      <c r="C25" s="41"/>
      <c r="D25" s="37"/>
      <c r="E25" s="52"/>
      <c r="F25" s="38"/>
      <c r="G25" s="38"/>
      <c r="H25" s="38"/>
      <c r="I25" s="15"/>
      <c r="J25" s="16"/>
      <c r="K25" s="24"/>
      <c r="L25" s="58"/>
      <c r="M25" s="58"/>
      <c r="N25" s="58"/>
      <c r="O25" s="58"/>
      <c r="P25" s="15"/>
      <c r="Q25" s="16"/>
      <c r="R25" s="17"/>
      <c r="S25" s="26"/>
      <c r="T25" s="60"/>
      <c r="U25" s="60"/>
      <c r="V25" s="60"/>
      <c r="W25" s="58"/>
      <c r="X25" s="17"/>
      <c r="Y25" s="17"/>
      <c r="Z25" s="17"/>
      <c r="AA25" s="17"/>
      <c r="AB25" s="17"/>
      <c r="AC25" s="17"/>
      <c r="AD25" s="17"/>
      <c r="AE25" s="17"/>
      <c r="AF25" s="82"/>
      <c r="AG25" s="8">
        <f t="shared" si="16"/>
        <v>0</v>
      </c>
      <c r="AH25" s="128"/>
      <c r="AI25" s="8">
        <f t="shared" si="17"/>
        <v>0</v>
      </c>
      <c r="AJ25" s="128"/>
      <c r="AK25" s="67"/>
    </row>
    <row r="26" spans="1:37" s="8" customFormat="1" ht="14.25">
      <c r="A26" s="72"/>
      <c r="B26" s="19"/>
      <c r="C26" s="42"/>
      <c r="D26" s="39"/>
      <c r="E26" s="53"/>
      <c r="F26" s="40"/>
      <c r="G26" s="40"/>
      <c r="H26" s="40"/>
      <c r="I26" s="20"/>
      <c r="J26" s="21"/>
      <c r="K26" s="25"/>
      <c r="L26" s="59"/>
      <c r="M26" s="59"/>
      <c r="N26" s="59"/>
      <c r="O26" s="59"/>
      <c r="P26" s="20"/>
      <c r="Q26" s="21"/>
      <c r="R26" s="22"/>
      <c r="S26" s="27"/>
      <c r="T26" s="61"/>
      <c r="U26" s="61"/>
      <c r="V26" s="61"/>
      <c r="W26" s="59"/>
      <c r="X26" s="22"/>
      <c r="Y26" s="22"/>
      <c r="Z26" s="22"/>
      <c r="AA26" s="22"/>
      <c r="AB26" s="22"/>
      <c r="AC26" s="22"/>
      <c r="AD26" s="22"/>
      <c r="AE26" s="22"/>
      <c r="AF26" s="83"/>
      <c r="AG26" s="8">
        <f t="shared" si="16"/>
        <v>0</v>
      </c>
      <c r="AH26" s="128"/>
      <c r="AI26" s="8">
        <f t="shared" si="17"/>
        <v>0</v>
      </c>
      <c r="AJ26" s="128"/>
      <c r="AK26" s="67"/>
    </row>
    <row r="27" spans="3:37" s="11" customFormat="1" ht="15">
      <c r="C27" s="64"/>
      <c r="D27" s="64"/>
      <c r="E27" s="64"/>
      <c r="F27" s="64"/>
      <c r="G27" s="64"/>
      <c r="H27" s="64"/>
      <c r="I27" s="12"/>
      <c r="J27" s="65"/>
      <c r="K27" s="12"/>
      <c r="L27" s="12"/>
      <c r="M27" s="12"/>
      <c r="N27" s="12"/>
      <c r="O27" s="12"/>
      <c r="P27" s="12"/>
      <c r="Q27" s="6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K27" s="63"/>
    </row>
  </sheetData>
  <sheetProtection/>
  <mergeCells count="35">
    <mergeCell ref="A2:C3"/>
    <mergeCell ref="A5:B5"/>
    <mergeCell ref="P5:S5"/>
    <mergeCell ref="A6:A7"/>
    <mergeCell ref="B6:B7"/>
    <mergeCell ref="C6:C7"/>
    <mergeCell ref="D6:D7"/>
    <mergeCell ref="E6:E7"/>
    <mergeCell ref="F6:F7"/>
    <mergeCell ref="W6:W7"/>
    <mergeCell ref="G6:G7"/>
    <mergeCell ref="H6:H7"/>
    <mergeCell ref="J6:J7"/>
    <mergeCell ref="K6:K7"/>
    <mergeCell ref="M6:M7"/>
    <mergeCell ref="N6:N7"/>
    <mergeCell ref="L6:L7"/>
    <mergeCell ref="AH8:AH26"/>
    <mergeCell ref="AJ8:AJ26"/>
    <mergeCell ref="X6:X7"/>
    <mergeCell ref="Y6:Y7"/>
    <mergeCell ref="Z6:Z7"/>
    <mergeCell ref="AA6:AA7"/>
    <mergeCell ref="AF6:AF7"/>
    <mergeCell ref="AG6:AH7"/>
    <mergeCell ref="A1:R1"/>
    <mergeCell ref="D2:R2"/>
    <mergeCell ref="D3:R3"/>
    <mergeCell ref="F4:I4"/>
    <mergeCell ref="AI6:AJ7"/>
    <mergeCell ref="O6:O7"/>
    <mergeCell ref="Q6:Q7"/>
    <mergeCell ref="S6:S7"/>
    <mergeCell ref="U6:U7"/>
    <mergeCell ref="V6:V7"/>
  </mergeCells>
  <conditionalFormatting sqref="I8:I26 P8:P26">
    <cfRule type="expression" priority="22" dxfId="1" stopIfTrue="1">
      <formula>NOT(ISBLANK(I8))</formula>
    </cfRule>
  </conditionalFormatting>
  <conditionalFormatting sqref="J8:J26 Q8:Q26">
    <cfRule type="expression" priority="20" dxfId="1" stopIfTrue="1">
      <formula>ISBLANK(I8)</formula>
    </cfRule>
    <cfRule type="expression" priority="21" dxfId="0" stopIfTrue="1">
      <formula>ISBLANK(J8)</formula>
    </cfRule>
  </conditionalFormatting>
  <conditionalFormatting sqref="H9:H26">
    <cfRule type="expression" priority="19" dxfId="389" stopIfTrue="1">
      <formula>LEFT(H9,1)="0"</formula>
    </cfRule>
  </conditionalFormatting>
  <conditionalFormatting sqref="P8:P24">
    <cfRule type="expression" priority="6" dxfId="1" stopIfTrue="1">
      <formula>NOT(ISBLANK(P8))</formula>
    </cfRule>
  </conditionalFormatting>
  <conditionalFormatting sqref="Q8:Q24">
    <cfRule type="expression" priority="4" dxfId="1" stopIfTrue="1">
      <formula>ISBLANK(P8)</formula>
    </cfRule>
    <cfRule type="expression" priority="5" dxfId="0" stopIfTrue="1">
      <formula>ISBLANK(Q8)</formula>
    </cfRule>
  </conditionalFormatting>
  <conditionalFormatting sqref="P8:P24">
    <cfRule type="expression" priority="3" dxfId="1" stopIfTrue="1">
      <formula>NOT(ISBLANK(P8))</formula>
    </cfRule>
  </conditionalFormatting>
  <conditionalFormatting sqref="Q8:Q24">
    <cfRule type="expression" priority="1" dxfId="1" stopIfTrue="1">
      <formula>ISBLANK(P8)</formula>
    </cfRule>
    <cfRule type="expression" priority="2" dxfId="0" stopIfTrue="1">
      <formula>ISBLANK(Q8)</formula>
    </cfRule>
  </conditionalFormatting>
  <printOptions horizontalCentered="1"/>
  <pageMargins left="0.5815972222222222" right="0.3385416666666667" top="0.25462962962962965" bottom="0.4166666666666667" header="0" footer="0.1968503937007874"/>
  <pageSetup horizontalDpi="600" verticalDpi="600" orientation="landscape" paperSize="9" r:id="rId2"/>
  <headerFooter alignWithMargins="0">
    <oddFooter>&amp;L&amp;8erstellt am &amp;D  um &amp;T Uhr&amp;R&amp;"-,Standard"&amp;8Ergebnis Klasse 1 - Seite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8">
    <tabColor rgb="FFFFC000"/>
  </sheetPr>
  <dimension ref="A1:AE25"/>
  <sheetViews>
    <sheetView view="pageLayout" workbookViewId="0" topLeftCell="A1">
      <selection activeCell="D3" sqref="D3:R3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4.8515625" style="0" customWidth="1"/>
    <col min="4" max="4" width="9.7109375" style="0" customWidth="1"/>
    <col min="5" max="5" width="8.421875" style="0" customWidth="1"/>
    <col min="6" max="6" width="26.57421875" style="0" customWidth="1"/>
    <col min="8" max="8" width="10.57421875" style="0" bestFit="1" customWidth="1"/>
    <col min="9" max="9" width="8.140625" style="0" bestFit="1" customWidth="1"/>
    <col min="10" max="11" width="2.28125" style="0" bestFit="1" customWidth="1"/>
    <col min="12" max="12" width="8.28125" style="0" bestFit="1" customWidth="1"/>
    <col min="13" max="13" width="2.28125" style="0" bestFit="1" customWidth="1"/>
    <col min="14" max="14" width="2.28125" style="0" customWidth="1"/>
    <col min="15" max="15" width="8.28125" style="0" bestFit="1" customWidth="1"/>
    <col min="16" max="16" width="2.140625" style="0" bestFit="1" customWidth="1"/>
    <col min="17" max="17" width="2.28125" style="0" bestFit="1" customWidth="1"/>
    <col min="18" max="18" width="7.140625" style="0" bestFit="1" customWidth="1"/>
    <col min="19" max="19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19" ht="13.5" thickBot="1">
      <c r="A5" s="154" t="s">
        <v>50</v>
      </c>
      <c r="B5" s="155"/>
      <c r="C5" s="151"/>
      <c r="D5" s="84"/>
      <c r="E5" s="84"/>
      <c r="F5" s="68"/>
      <c r="G5" s="75" t="s">
        <v>58</v>
      </c>
      <c r="H5" s="84">
        <v>1</v>
      </c>
      <c r="I5" s="150" t="s">
        <v>59</v>
      </c>
      <c r="J5" s="151"/>
      <c r="K5" s="84"/>
      <c r="L5" s="84">
        <v>1</v>
      </c>
      <c r="M5" s="150" t="s">
        <v>60</v>
      </c>
      <c r="N5" s="150"/>
      <c r="O5" s="151"/>
      <c r="P5" s="151"/>
      <c r="Q5" s="68"/>
      <c r="R5" s="84">
        <v>0</v>
      </c>
      <c r="S5" s="4"/>
    </row>
    <row r="6" spans="1:19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123" t="s">
        <v>66</v>
      </c>
      <c r="O6" s="98" t="s">
        <v>36</v>
      </c>
      <c r="P6" s="123" t="s">
        <v>28</v>
      </c>
      <c r="Q6" s="123" t="s">
        <v>66</v>
      </c>
      <c r="R6" s="152" t="s">
        <v>21</v>
      </c>
      <c r="S6" s="152" t="s">
        <v>69</v>
      </c>
    </row>
    <row r="7" spans="1:19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13" t="s">
        <v>39</v>
      </c>
      <c r="J7" s="124"/>
      <c r="K7" s="124"/>
      <c r="L7" s="13" t="s">
        <v>39</v>
      </c>
      <c r="M7" s="124"/>
      <c r="N7" s="124"/>
      <c r="O7" s="13" t="s">
        <v>39</v>
      </c>
      <c r="P7" s="124"/>
      <c r="Q7" s="124"/>
      <c r="R7" s="153"/>
      <c r="S7" s="153"/>
    </row>
    <row r="8" spans="1:19" ht="24">
      <c r="A8" s="69">
        <v>1</v>
      </c>
      <c r="B8" s="14">
        <v>200</v>
      </c>
      <c r="C8" s="41" t="s">
        <v>192</v>
      </c>
      <c r="D8" s="37" t="s">
        <v>193</v>
      </c>
      <c r="E8" s="52" t="s">
        <v>300</v>
      </c>
      <c r="F8" s="38"/>
      <c r="G8" s="38"/>
      <c r="H8" s="38" t="s">
        <v>194</v>
      </c>
      <c r="I8" s="79">
        <v>0.0008788194444444445</v>
      </c>
      <c r="J8" s="47">
        <v>1</v>
      </c>
      <c r="K8" s="47">
        <v>0</v>
      </c>
      <c r="L8" s="79">
        <v>0.0008407407407407407</v>
      </c>
      <c r="M8" s="47">
        <v>0</v>
      </c>
      <c r="N8" s="47">
        <v>0</v>
      </c>
      <c r="O8" s="78">
        <v>0.0008287037037037038</v>
      </c>
      <c r="P8" s="24">
        <v>0</v>
      </c>
      <c r="Q8" s="24">
        <v>0</v>
      </c>
      <c r="R8" s="18">
        <v>0.0016694444444444445</v>
      </c>
      <c r="S8" s="54"/>
    </row>
    <row r="9" spans="1:19" ht="12.75">
      <c r="A9" s="71"/>
      <c r="B9" s="14"/>
      <c r="C9" s="41"/>
      <c r="D9" s="37"/>
      <c r="E9" s="52"/>
      <c r="F9" s="38"/>
      <c r="G9" s="38"/>
      <c r="H9" s="38"/>
      <c r="I9" s="79"/>
      <c r="J9" s="47"/>
      <c r="K9" s="47"/>
      <c r="L9" s="79"/>
      <c r="M9" s="47"/>
      <c r="N9" s="47"/>
      <c r="O9" s="78"/>
      <c r="P9" s="24"/>
      <c r="Q9" s="24"/>
      <c r="R9" s="45"/>
      <c r="S9" s="55"/>
    </row>
    <row r="10" spans="1:19" ht="12.75">
      <c r="A10" s="69"/>
      <c r="B10" s="14"/>
      <c r="C10" s="41"/>
      <c r="D10" s="37"/>
      <c r="E10" s="52"/>
      <c r="F10" s="38"/>
      <c r="G10" s="38"/>
      <c r="H10" s="38"/>
      <c r="I10" s="79"/>
      <c r="J10" s="47"/>
      <c r="K10" s="47"/>
      <c r="L10" s="79"/>
      <c r="M10" s="47"/>
      <c r="N10" s="47"/>
      <c r="O10" s="78"/>
      <c r="P10" s="24"/>
      <c r="Q10" s="24"/>
      <c r="R10" s="18"/>
      <c r="S10" s="55"/>
    </row>
    <row r="11" spans="1:19" ht="12.75">
      <c r="A11" s="71"/>
      <c r="B11" s="14"/>
      <c r="C11" s="41"/>
      <c r="D11" s="37"/>
      <c r="E11" s="52"/>
      <c r="F11" s="38"/>
      <c r="G11" s="38"/>
      <c r="H11" s="38"/>
      <c r="I11" s="79"/>
      <c r="J11" s="47"/>
      <c r="K11" s="47"/>
      <c r="L11" s="79"/>
      <c r="M11" s="47"/>
      <c r="N11" s="47"/>
      <c r="O11" s="78"/>
      <c r="P11" s="24"/>
      <c r="Q11" s="24"/>
      <c r="R11" s="18"/>
      <c r="S11" s="55"/>
    </row>
    <row r="12" spans="1:19" ht="12.75">
      <c r="A12" s="72"/>
      <c r="B12" s="19"/>
      <c r="C12" s="42"/>
      <c r="D12" s="39"/>
      <c r="E12" s="53"/>
      <c r="F12" s="40"/>
      <c r="G12" s="40"/>
      <c r="H12" s="40"/>
      <c r="I12" s="80"/>
      <c r="J12" s="48"/>
      <c r="K12" s="48"/>
      <c r="L12" s="80"/>
      <c r="M12" s="48"/>
      <c r="N12" s="48"/>
      <c r="O12" s="49"/>
      <c r="P12" s="25"/>
      <c r="Q12" s="25"/>
      <c r="R12" s="23"/>
      <c r="S12" s="56"/>
    </row>
    <row r="13" spans="1:19" ht="12.75">
      <c r="A13" s="71"/>
      <c r="B13" s="14"/>
      <c r="C13" s="41"/>
      <c r="D13" s="37"/>
      <c r="E13" s="52"/>
      <c r="F13" s="38"/>
      <c r="G13" s="38"/>
      <c r="H13" s="38"/>
      <c r="I13" s="79"/>
      <c r="J13" s="47"/>
      <c r="K13" s="47"/>
      <c r="L13" s="79"/>
      <c r="M13" s="47"/>
      <c r="N13" s="47"/>
      <c r="O13" s="78"/>
      <c r="P13" s="24"/>
      <c r="Q13" s="24"/>
      <c r="R13" s="18"/>
      <c r="S13" s="57"/>
    </row>
    <row r="14" spans="1:19" ht="12.75">
      <c r="A14" s="69" t="s">
        <v>68</v>
      </c>
      <c r="B14" s="70"/>
      <c r="C14" s="33"/>
      <c r="D14" s="101"/>
      <c r="E14" s="50"/>
      <c r="F14" s="34"/>
      <c r="G14" s="34"/>
      <c r="H14" s="34"/>
      <c r="I14" s="102"/>
      <c r="J14" s="103"/>
      <c r="K14" s="103"/>
      <c r="L14" s="102"/>
      <c r="M14" s="103"/>
      <c r="N14" s="103"/>
      <c r="O14" s="103"/>
      <c r="P14" s="104"/>
      <c r="Q14" s="104"/>
      <c r="R14" s="104"/>
      <c r="S14" s="109"/>
    </row>
    <row r="15" spans="1:19" ht="12.75">
      <c r="A15" s="71" t="s">
        <v>68</v>
      </c>
      <c r="B15" s="70"/>
      <c r="C15" s="33"/>
      <c r="D15" s="101"/>
      <c r="E15" s="50"/>
      <c r="F15" s="34"/>
      <c r="G15" s="34"/>
      <c r="H15" s="34"/>
      <c r="I15" s="102"/>
      <c r="J15" s="103"/>
      <c r="K15" s="103"/>
      <c r="L15" s="102"/>
      <c r="M15" s="103"/>
      <c r="N15" s="103"/>
      <c r="O15" s="103"/>
      <c r="P15" s="104"/>
      <c r="Q15" s="104"/>
      <c r="R15" s="104"/>
      <c r="S15" s="110"/>
    </row>
    <row r="16" spans="1:19" ht="12.75">
      <c r="A16" s="69" t="s">
        <v>68</v>
      </c>
      <c r="B16" s="70"/>
      <c r="C16" s="33"/>
      <c r="D16" s="101"/>
      <c r="E16" s="50"/>
      <c r="F16" s="34"/>
      <c r="G16" s="34"/>
      <c r="H16" s="34"/>
      <c r="I16" s="102"/>
      <c r="J16" s="103"/>
      <c r="K16" s="103"/>
      <c r="L16" s="102"/>
      <c r="M16" s="103"/>
      <c r="N16" s="103"/>
      <c r="O16" s="103"/>
      <c r="P16" s="104"/>
      <c r="Q16" s="104"/>
      <c r="R16" s="104"/>
      <c r="S16" s="110"/>
    </row>
    <row r="17" spans="1:19" ht="12.75">
      <c r="A17" s="74" t="s">
        <v>68</v>
      </c>
      <c r="B17" s="73"/>
      <c r="C17" s="35"/>
      <c r="D17" s="105"/>
      <c r="E17" s="51"/>
      <c r="F17" s="36"/>
      <c r="G17" s="36"/>
      <c r="H17" s="36"/>
      <c r="I17" s="106"/>
      <c r="J17" s="107"/>
      <c r="K17" s="107"/>
      <c r="L17" s="106"/>
      <c r="M17" s="107"/>
      <c r="N17" s="107"/>
      <c r="O17" s="107"/>
      <c r="P17" s="108"/>
      <c r="Q17" s="108"/>
      <c r="R17" s="108"/>
      <c r="S17" s="111"/>
    </row>
    <row r="18" spans="1:19" ht="12.75">
      <c r="A18" s="69" t="s">
        <v>68</v>
      </c>
      <c r="B18" s="70"/>
      <c r="C18" s="33"/>
      <c r="D18" s="101"/>
      <c r="E18" s="50"/>
      <c r="F18" s="34"/>
      <c r="G18" s="34"/>
      <c r="H18" s="34"/>
      <c r="I18" s="102"/>
      <c r="J18" s="103"/>
      <c r="K18" s="103"/>
      <c r="L18" s="102"/>
      <c r="M18" s="103"/>
      <c r="N18" s="103"/>
      <c r="O18" s="103"/>
      <c r="P18" s="104"/>
      <c r="Q18" s="104"/>
      <c r="R18" s="104"/>
      <c r="S18" s="110"/>
    </row>
    <row r="19" spans="1:19" ht="12.75">
      <c r="A19" s="71" t="s">
        <v>68</v>
      </c>
      <c r="B19" s="70"/>
      <c r="C19" s="33"/>
      <c r="D19" s="101"/>
      <c r="E19" s="50"/>
      <c r="F19" s="34"/>
      <c r="G19" s="34"/>
      <c r="H19" s="34"/>
      <c r="I19" s="102"/>
      <c r="J19" s="103"/>
      <c r="K19" s="103"/>
      <c r="L19" s="102"/>
      <c r="M19" s="103"/>
      <c r="N19" s="103"/>
      <c r="O19" s="103"/>
      <c r="P19" s="104"/>
      <c r="Q19" s="104"/>
      <c r="R19" s="104"/>
      <c r="S19" s="110"/>
    </row>
    <row r="20" spans="1:19" ht="12.75">
      <c r="A20" s="69" t="s">
        <v>68</v>
      </c>
      <c r="B20" s="70"/>
      <c r="C20" s="33"/>
      <c r="D20" s="101"/>
      <c r="E20" s="50"/>
      <c r="F20" s="34"/>
      <c r="G20" s="34"/>
      <c r="H20" s="34"/>
      <c r="I20" s="102"/>
      <c r="J20" s="103"/>
      <c r="K20" s="103"/>
      <c r="L20" s="102"/>
      <c r="M20" s="103"/>
      <c r="N20" s="103"/>
      <c r="O20" s="103"/>
      <c r="P20" s="104"/>
      <c r="Q20" s="104"/>
      <c r="R20" s="104"/>
      <c r="S20" s="110"/>
    </row>
    <row r="21" spans="1:19" ht="12.75">
      <c r="A21" s="71" t="s">
        <v>68</v>
      </c>
      <c r="B21" s="70"/>
      <c r="C21" s="33"/>
      <c r="D21" s="101"/>
      <c r="E21" s="50"/>
      <c r="F21" s="34"/>
      <c r="G21" s="34"/>
      <c r="H21" s="34"/>
      <c r="I21" s="102"/>
      <c r="J21" s="103"/>
      <c r="K21" s="103"/>
      <c r="L21" s="102"/>
      <c r="M21" s="103"/>
      <c r="N21" s="103"/>
      <c r="O21" s="103"/>
      <c r="P21" s="104"/>
      <c r="Q21" s="104"/>
      <c r="R21" s="104"/>
      <c r="S21" s="110"/>
    </row>
    <row r="22" spans="1:19" ht="12.75">
      <c r="A22" s="72" t="s">
        <v>68</v>
      </c>
      <c r="B22" s="73"/>
      <c r="C22" s="35"/>
      <c r="D22" s="105"/>
      <c r="E22" s="51"/>
      <c r="F22" s="36"/>
      <c r="G22" s="36"/>
      <c r="H22" s="36"/>
      <c r="I22" s="106"/>
      <c r="J22" s="107"/>
      <c r="K22" s="107"/>
      <c r="L22" s="106"/>
      <c r="M22" s="107"/>
      <c r="N22" s="107"/>
      <c r="O22" s="107"/>
      <c r="P22" s="108"/>
      <c r="Q22" s="108"/>
      <c r="R22" s="108"/>
      <c r="S22" s="111"/>
    </row>
    <row r="23" spans="1:19" ht="12.75">
      <c r="A23" s="71" t="s">
        <v>68</v>
      </c>
      <c r="B23" s="70"/>
      <c r="C23" s="33"/>
      <c r="D23" s="101"/>
      <c r="E23" s="50"/>
      <c r="F23" s="34"/>
      <c r="G23" s="34"/>
      <c r="H23" s="34"/>
      <c r="I23" s="102"/>
      <c r="J23" s="103"/>
      <c r="K23" s="103"/>
      <c r="L23" s="102"/>
      <c r="M23" s="103"/>
      <c r="N23" s="103"/>
      <c r="O23" s="103"/>
      <c r="P23" s="104"/>
      <c r="Q23" s="104"/>
      <c r="R23" s="104"/>
      <c r="S23" s="110"/>
    </row>
    <row r="24" spans="1:19" ht="12.75">
      <c r="A24" s="69" t="s">
        <v>68</v>
      </c>
      <c r="B24" s="70"/>
      <c r="C24" s="33"/>
      <c r="D24" s="101"/>
      <c r="E24" s="34"/>
      <c r="F24" s="34"/>
      <c r="G24" s="34"/>
      <c r="H24" s="34"/>
      <c r="I24" s="102"/>
      <c r="J24" s="103"/>
      <c r="K24" s="103"/>
      <c r="L24" s="102"/>
      <c r="M24" s="103"/>
      <c r="N24" s="103"/>
      <c r="O24" s="103"/>
      <c r="P24" s="104"/>
      <c r="Q24" s="104"/>
      <c r="R24" s="104"/>
      <c r="S24" s="110"/>
    </row>
    <row r="25" spans="1:19" ht="12.75">
      <c r="A25" s="71" t="s">
        <v>68</v>
      </c>
      <c r="B25" s="70"/>
      <c r="C25" s="33"/>
      <c r="D25" s="101"/>
      <c r="E25" s="50"/>
      <c r="F25" s="34"/>
      <c r="G25" s="34"/>
      <c r="H25" s="34"/>
      <c r="I25" s="102"/>
      <c r="J25" s="103"/>
      <c r="K25" s="103"/>
      <c r="L25" s="102"/>
      <c r="M25" s="103"/>
      <c r="N25" s="103"/>
      <c r="O25" s="103"/>
      <c r="P25" s="104"/>
      <c r="Q25" s="104"/>
      <c r="R25" s="104"/>
      <c r="S25" s="110"/>
    </row>
  </sheetData>
  <sheetProtection/>
  <mergeCells count="24">
    <mergeCell ref="M6:M7"/>
    <mergeCell ref="P6:P7"/>
    <mergeCell ref="A6:A7"/>
    <mergeCell ref="B6:B7"/>
    <mergeCell ref="C6:C7"/>
    <mergeCell ref="D6:D7"/>
    <mergeCell ref="E6:E7"/>
    <mergeCell ref="F6:F7"/>
    <mergeCell ref="A5:C5"/>
    <mergeCell ref="I5:J5"/>
    <mergeCell ref="G6:G7"/>
    <mergeCell ref="H6:H7"/>
    <mergeCell ref="J6:J7"/>
    <mergeCell ref="K6:K7"/>
    <mergeCell ref="M5:P5"/>
    <mergeCell ref="N6:N7"/>
    <mergeCell ref="Q6:Q7"/>
    <mergeCell ref="R6:R7"/>
    <mergeCell ref="S6:S7"/>
    <mergeCell ref="A1:R1"/>
    <mergeCell ref="A2:C3"/>
    <mergeCell ref="D2:R2"/>
    <mergeCell ref="D3:R3"/>
    <mergeCell ref="F4:I4"/>
  </mergeCells>
  <conditionalFormatting sqref="Q8:Q13">
    <cfRule type="expression" priority="65" dxfId="1" stopIfTrue="1">
      <formula>ISBLANK(#REF!)</formula>
    </cfRule>
    <cfRule type="expression" priority="66" dxfId="0" stopIfTrue="1">
      <formula>ISBLANK(Q8)</formula>
    </cfRule>
  </conditionalFormatting>
  <conditionalFormatting sqref="P8:P13">
    <cfRule type="expression" priority="63" dxfId="1" stopIfTrue="1">
      <formula>ISBLANK(O8)</formula>
    </cfRule>
    <cfRule type="expression" priority="64" dxfId="28" stopIfTrue="1">
      <formula>ISBLANK(P8)</formula>
    </cfRule>
  </conditionalFormatting>
  <conditionalFormatting sqref="P8:P13">
    <cfRule type="expression" priority="61" dxfId="1" stopIfTrue="1">
      <formula>ISBLANK(O8)</formula>
    </cfRule>
    <cfRule type="expression" priority="62" dxfId="28" stopIfTrue="1">
      <formula>ISBLANK(P8)</formula>
    </cfRule>
  </conditionalFormatting>
  <conditionalFormatting sqref="P8:P13">
    <cfRule type="expression" priority="59" dxfId="1" stopIfTrue="1">
      <formula>ISBLANK(O8)</formula>
    </cfRule>
    <cfRule type="expression" priority="60" dxfId="28" stopIfTrue="1">
      <formula>ISBLANK(P8)</formula>
    </cfRule>
  </conditionalFormatting>
  <conditionalFormatting sqref="P8:P13">
    <cfRule type="expression" priority="57" dxfId="1" stopIfTrue="1">
      <formula>ISBLANK(O8)</formula>
    </cfRule>
    <cfRule type="expression" priority="58" dxfId="28" stopIfTrue="1">
      <formula>ISBLANK(P8)</formula>
    </cfRule>
  </conditionalFormatting>
  <conditionalFormatting sqref="P8:P13">
    <cfRule type="expression" priority="55" dxfId="1" stopIfTrue="1">
      <formula>ISBLANK(O8)</formula>
    </cfRule>
    <cfRule type="expression" priority="56" dxfId="28" stopIfTrue="1">
      <formula>ISBLANK(P8)</formula>
    </cfRule>
  </conditionalFormatting>
  <conditionalFormatting sqref="P8:P13">
    <cfRule type="expression" priority="53" dxfId="1" stopIfTrue="1">
      <formula>ISBLANK(O8)</formula>
    </cfRule>
    <cfRule type="expression" priority="54" dxfId="28" stopIfTrue="1">
      <formula>ISBLANK(P8)</formula>
    </cfRule>
  </conditionalFormatting>
  <conditionalFormatting sqref="P8:P13">
    <cfRule type="expression" priority="51" dxfId="1" stopIfTrue="1">
      <formula>ISBLANK(O8)</formula>
    </cfRule>
    <cfRule type="expression" priority="52" dxfId="28" stopIfTrue="1">
      <formula>ISBLANK(P8)</formula>
    </cfRule>
  </conditionalFormatting>
  <conditionalFormatting sqref="P8:P13">
    <cfRule type="expression" priority="49" dxfId="1" stopIfTrue="1">
      <formula>ISBLANK(O8)</formula>
    </cfRule>
    <cfRule type="expression" priority="50" dxfId="28" stopIfTrue="1">
      <formula>ISBLANK(P8)</formula>
    </cfRule>
  </conditionalFormatting>
  <conditionalFormatting sqref="P9:P13">
    <cfRule type="expression" priority="47" dxfId="1" stopIfTrue="1">
      <formula>ISBLANK(O9)</formula>
    </cfRule>
    <cfRule type="expression" priority="48" dxfId="28" stopIfTrue="1">
      <formula>ISBLANK(P9)</formula>
    </cfRule>
  </conditionalFormatting>
  <conditionalFormatting sqref="P9:P13">
    <cfRule type="expression" priority="45" dxfId="1" stopIfTrue="1">
      <formula>ISBLANK(O9)</formula>
    </cfRule>
    <cfRule type="expression" priority="46" dxfId="28" stopIfTrue="1">
      <formula>ISBLANK(P9)</formula>
    </cfRule>
  </conditionalFormatting>
  <conditionalFormatting sqref="P9:P13">
    <cfRule type="expression" priority="43" dxfId="1" stopIfTrue="1">
      <formula>ISBLANK(O9)</formula>
    </cfRule>
    <cfRule type="expression" priority="44" dxfId="28" stopIfTrue="1">
      <formula>ISBLANK(P9)</formula>
    </cfRule>
  </conditionalFormatting>
  <conditionalFormatting sqref="Q8:Q13">
    <cfRule type="expression" priority="41" dxfId="1" stopIfTrue="1">
      <formula>ISBLANK(M8)</formula>
    </cfRule>
    <cfRule type="expression" priority="42" dxfId="0" stopIfTrue="1">
      <formula>ISBLANK(Q8)</formula>
    </cfRule>
  </conditionalFormatting>
  <conditionalFormatting sqref="Q8:Q13">
    <cfRule type="expression" priority="39" dxfId="1" stopIfTrue="1">
      <formula>ISBLANK(M8)</formula>
    </cfRule>
    <cfRule type="expression" priority="40" dxfId="0" stopIfTrue="1">
      <formula>ISBLANK(Q8)</formula>
    </cfRule>
  </conditionalFormatting>
  <conditionalFormatting sqref="Q8:Q13">
    <cfRule type="expression" priority="37" dxfId="1" stopIfTrue="1">
      <formula>ISBLANK(M8)</formula>
    </cfRule>
    <cfRule type="expression" priority="38" dxfId="0" stopIfTrue="1">
      <formula>ISBLANK(Q8)</formula>
    </cfRule>
  </conditionalFormatting>
  <conditionalFormatting sqref="Q9:Q13">
    <cfRule type="expression" priority="35" dxfId="1" stopIfTrue="1">
      <formula>ISBLANK(M9)</formula>
    </cfRule>
    <cfRule type="expression" priority="36" dxfId="0" stopIfTrue="1">
      <formula>ISBLANK(Q9)</formula>
    </cfRule>
  </conditionalFormatting>
  <conditionalFormatting sqref="Q8:Q13">
    <cfRule type="expression" priority="33" dxfId="1" stopIfTrue="1">
      <formula>ISBLANK(#REF!)</formula>
    </cfRule>
    <cfRule type="expression" priority="34" dxfId="0" stopIfTrue="1">
      <formula>ISBLANK(Q8)</formula>
    </cfRule>
  </conditionalFormatting>
  <conditionalFormatting sqref="P8:P13">
    <cfRule type="expression" priority="31" dxfId="1" stopIfTrue="1">
      <formula>ISBLANK(O8)</formula>
    </cfRule>
    <cfRule type="expression" priority="32" dxfId="28" stopIfTrue="1">
      <formula>ISBLANK(P8)</formula>
    </cfRule>
  </conditionalFormatting>
  <conditionalFormatting sqref="P8:P13">
    <cfRule type="expression" priority="29" dxfId="1" stopIfTrue="1">
      <formula>ISBLANK(O8)</formula>
    </cfRule>
    <cfRule type="expression" priority="30" dxfId="28" stopIfTrue="1">
      <formula>ISBLANK(P8)</formula>
    </cfRule>
  </conditionalFormatting>
  <conditionalFormatting sqref="P8:P13">
    <cfRule type="expression" priority="27" dxfId="1" stopIfTrue="1">
      <formula>ISBLANK(O8)</formula>
    </cfRule>
    <cfRule type="expression" priority="28" dxfId="28" stopIfTrue="1">
      <formula>ISBLANK(P8)</formula>
    </cfRule>
  </conditionalFormatting>
  <conditionalFormatting sqref="P8:P13">
    <cfRule type="expression" priority="25" dxfId="1" stopIfTrue="1">
      <formula>ISBLANK(O8)</formula>
    </cfRule>
    <cfRule type="expression" priority="26" dxfId="28" stopIfTrue="1">
      <formula>ISBLANK(P8)</formula>
    </cfRule>
  </conditionalFormatting>
  <conditionalFormatting sqref="P8:P13">
    <cfRule type="expression" priority="23" dxfId="1" stopIfTrue="1">
      <formula>ISBLANK(O8)</formula>
    </cfRule>
    <cfRule type="expression" priority="24" dxfId="28" stopIfTrue="1">
      <formula>ISBLANK(P8)</formula>
    </cfRule>
  </conditionalFormatting>
  <conditionalFormatting sqref="P8:P13">
    <cfRule type="expression" priority="21" dxfId="1" stopIfTrue="1">
      <formula>ISBLANK(O8)</formula>
    </cfRule>
    <cfRule type="expression" priority="22" dxfId="28" stopIfTrue="1">
      <formula>ISBLANK(P8)</formula>
    </cfRule>
  </conditionalFormatting>
  <conditionalFormatting sqref="P8:P13">
    <cfRule type="expression" priority="19" dxfId="1" stopIfTrue="1">
      <formula>ISBLANK(O8)</formula>
    </cfRule>
    <cfRule type="expression" priority="20" dxfId="28" stopIfTrue="1">
      <formula>ISBLANK(P8)</formula>
    </cfRule>
  </conditionalFormatting>
  <conditionalFormatting sqref="P8:P13">
    <cfRule type="expression" priority="17" dxfId="1" stopIfTrue="1">
      <formula>ISBLANK(O8)</formula>
    </cfRule>
    <cfRule type="expression" priority="18" dxfId="28" stopIfTrue="1">
      <formula>ISBLANK(P8)</formula>
    </cfRule>
  </conditionalFormatting>
  <conditionalFormatting sqref="P9:P13">
    <cfRule type="expression" priority="15" dxfId="1" stopIfTrue="1">
      <formula>ISBLANK(O9)</formula>
    </cfRule>
    <cfRule type="expression" priority="16" dxfId="28" stopIfTrue="1">
      <formula>ISBLANK(P9)</formula>
    </cfRule>
  </conditionalFormatting>
  <conditionalFormatting sqref="P9:P13">
    <cfRule type="expression" priority="13" dxfId="1" stopIfTrue="1">
      <formula>ISBLANK(O9)</formula>
    </cfRule>
    <cfRule type="expression" priority="14" dxfId="28" stopIfTrue="1">
      <formula>ISBLANK(P9)</formula>
    </cfRule>
  </conditionalFormatting>
  <conditionalFormatting sqref="P9:P13">
    <cfRule type="expression" priority="11" dxfId="1" stopIfTrue="1">
      <formula>ISBLANK(O9)</formula>
    </cfRule>
    <cfRule type="expression" priority="12" dxfId="28" stopIfTrue="1">
      <formula>ISBLANK(P9)</formula>
    </cfRule>
  </conditionalFormatting>
  <conditionalFormatting sqref="Q8:Q13">
    <cfRule type="expression" priority="9" dxfId="1" stopIfTrue="1">
      <formula>ISBLANK(M8)</formula>
    </cfRule>
    <cfRule type="expression" priority="10" dxfId="0" stopIfTrue="1">
      <formula>ISBLANK(Q8)</formula>
    </cfRule>
  </conditionalFormatting>
  <conditionalFormatting sqref="Q8:Q13">
    <cfRule type="expression" priority="7" dxfId="1" stopIfTrue="1">
      <formula>ISBLANK(M8)</formula>
    </cfRule>
    <cfRule type="expression" priority="8" dxfId="0" stopIfTrue="1">
      <formula>ISBLANK(Q8)</formula>
    </cfRule>
  </conditionalFormatting>
  <conditionalFormatting sqref="Q8:Q13">
    <cfRule type="expression" priority="5" dxfId="1" stopIfTrue="1">
      <formula>ISBLANK(M8)</formula>
    </cfRule>
    <cfRule type="expression" priority="6" dxfId="0" stopIfTrue="1">
      <formula>ISBLANK(Q8)</formula>
    </cfRule>
  </conditionalFormatting>
  <conditionalFormatting sqref="Q9:Q13">
    <cfRule type="expression" priority="3" dxfId="1" stopIfTrue="1">
      <formula>ISBLANK(M9)</formula>
    </cfRule>
    <cfRule type="expression" priority="4" dxfId="0" stopIfTrue="1">
      <formula>ISBLANK(Q9)</formula>
    </cfRule>
  </conditionalFormatting>
  <conditionalFormatting sqref="O8">
    <cfRule type="expression" priority="2" dxfId="1" stopIfTrue="1">
      <formula>NOT(ISBLANK(O8))</formula>
    </cfRule>
  </conditionalFormatting>
  <conditionalFormatting sqref="O8">
    <cfRule type="expression" priority="1" dxfId="1" stopIfTrue="1">
      <formula>NOT(ISBLANK(O8))</formula>
    </cfRule>
  </conditionalFormatting>
  <printOptions/>
  <pageMargins left="0.20833333333333334" right="0.3541666666666667" top="0.2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0">
    <tabColor rgb="FFFFC000"/>
  </sheetPr>
  <dimension ref="A1:AE25"/>
  <sheetViews>
    <sheetView view="pageLayout" workbookViewId="0" topLeftCell="A1">
      <selection activeCell="A1" sqref="A1:R1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4.8515625" style="0" customWidth="1"/>
    <col min="4" max="4" width="7.421875" style="0" bestFit="1" customWidth="1"/>
    <col min="8" max="8" width="21.00390625" style="0" customWidth="1"/>
    <col min="9" max="9" width="8.140625" style="0" bestFit="1" customWidth="1"/>
    <col min="10" max="11" width="2.28125" style="0" bestFit="1" customWidth="1"/>
    <col min="12" max="12" width="8.28125" style="0" bestFit="1" customWidth="1"/>
    <col min="13" max="13" width="2.28125" style="0" bestFit="1" customWidth="1"/>
    <col min="15" max="15" width="2.140625" style="0" bestFit="1" customWidth="1"/>
    <col min="16" max="16" width="2.28125" style="0" bestFit="1" customWidth="1"/>
    <col min="17" max="17" width="7.140625" style="0" bestFit="1" customWidth="1"/>
    <col min="18" max="18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18" s="68" customFormat="1" ht="13.5" thickBot="1">
      <c r="A5" s="154" t="s">
        <v>51</v>
      </c>
      <c r="B5" s="155"/>
      <c r="C5" s="151"/>
      <c r="D5" s="84"/>
      <c r="E5" s="84"/>
      <c r="G5" s="75" t="s">
        <v>58</v>
      </c>
      <c r="H5" s="84">
        <v>6</v>
      </c>
      <c r="I5" s="150" t="s">
        <v>59</v>
      </c>
      <c r="J5" s="151"/>
      <c r="K5" s="84"/>
      <c r="L5" s="84">
        <v>6</v>
      </c>
      <c r="M5" s="150" t="s">
        <v>60</v>
      </c>
      <c r="N5" s="151"/>
      <c r="O5" s="151"/>
      <c r="Q5" s="84">
        <v>0</v>
      </c>
      <c r="R5" s="4"/>
    </row>
    <row r="6" spans="1:18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98" t="s">
        <v>36</v>
      </c>
      <c r="O6" s="123" t="s">
        <v>28</v>
      </c>
      <c r="P6" s="123" t="s">
        <v>66</v>
      </c>
      <c r="Q6" s="152" t="s">
        <v>21</v>
      </c>
      <c r="R6" s="152" t="s">
        <v>69</v>
      </c>
    </row>
    <row r="7" spans="1:18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62" t="s">
        <v>39</v>
      </c>
      <c r="J7" s="124"/>
      <c r="K7" s="124"/>
      <c r="L7" s="62" t="s">
        <v>39</v>
      </c>
      <c r="M7" s="124"/>
      <c r="N7" s="62" t="s">
        <v>39</v>
      </c>
      <c r="O7" s="124"/>
      <c r="P7" s="124"/>
      <c r="Q7" s="153"/>
      <c r="R7" s="153"/>
    </row>
    <row r="8" spans="1:18" ht="12.75">
      <c r="A8" s="69">
        <v>1</v>
      </c>
      <c r="B8" s="14">
        <v>301</v>
      </c>
      <c r="C8" s="41" t="s">
        <v>72</v>
      </c>
      <c r="D8" s="37" t="s">
        <v>89</v>
      </c>
      <c r="E8" s="52"/>
      <c r="F8" s="38" t="s">
        <v>90</v>
      </c>
      <c r="G8" s="38"/>
      <c r="H8" s="38" t="s">
        <v>91</v>
      </c>
      <c r="I8" s="79">
        <v>0.0007284722222222223</v>
      </c>
      <c r="J8" s="47">
        <v>0</v>
      </c>
      <c r="K8" s="47">
        <v>0</v>
      </c>
      <c r="L8" s="79">
        <v>0.0007067129629629629</v>
      </c>
      <c r="M8" s="47">
        <v>0</v>
      </c>
      <c r="N8" s="78">
        <v>0.0007060185185185185</v>
      </c>
      <c r="O8" s="24">
        <v>0</v>
      </c>
      <c r="P8" s="24">
        <v>0</v>
      </c>
      <c r="Q8" s="18">
        <v>0.0014127314814814814</v>
      </c>
      <c r="R8" s="54"/>
    </row>
    <row r="9" spans="1:18" ht="12.75">
      <c r="A9" s="71">
        <v>2</v>
      </c>
      <c r="B9" s="14">
        <v>305</v>
      </c>
      <c r="C9" s="41" t="s">
        <v>79</v>
      </c>
      <c r="D9" s="37" t="s">
        <v>80</v>
      </c>
      <c r="E9" s="52"/>
      <c r="F9" s="38"/>
      <c r="G9" s="38"/>
      <c r="H9" s="38" t="s">
        <v>81</v>
      </c>
      <c r="I9" s="79">
        <v>0.0007721064814814814</v>
      </c>
      <c r="J9" s="47">
        <v>0</v>
      </c>
      <c r="K9" s="47">
        <v>0</v>
      </c>
      <c r="L9" s="79">
        <v>0.0007638888888888889</v>
      </c>
      <c r="M9" s="47">
        <v>0</v>
      </c>
      <c r="N9" s="78">
        <v>0.0007581018518518518</v>
      </c>
      <c r="O9" s="24">
        <v>0</v>
      </c>
      <c r="P9" s="24">
        <v>0</v>
      </c>
      <c r="Q9" s="45">
        <v>0.0015219907407407409</v>
      </c>
      <c r="R9" s="55">
        <v>0.00010925925925925947</v>
      </c>
    </row>
    <row r="10" spans="1:18" ht="12.75">
      <c r="A10" s="69">
        <v>3</v>
      </c>
      <c r="B10" s="14">
        <v>302</v>
      </c>
      <c r="C10" s="41" t="s">
        <v>82</v>
      </c>
      <c r="D10" s="37" t="s">
        <v>83</v>
      </c>
      <c r="E10" s="52"/>
      <c r="F10" s="38" t="s">
        <v>84</v>
      </c>
      <c r="G10" s="38"/>
      <c r="H10" s="38" t="s">
        <v>85</v>
      </c>
      <c r="I10" s="79">
        <v>0.0008003472222222223</v>
      </c>
      <c r="J10" s="47">
        <v>1</v>
      </c>
      <c r="K10" s="47">
        <v>0</v>
      </c>
      <c r="L10" s="79">
        <v>0.0007878472222222223</v>
      </c>
      <c r="M10" s="47">
        <v>0</v>
      </c>
      <c r="N10" s="78">
        <v>0.0007934027777777779</v>
      </c>
      <c r="O10" s="24">
        <v>0</v>
      </c>
      <c r="P10" s="24">
        <v>0</v>
      </c>
      <c r="Q10" s="18">
        <v>0.0015812500000000002</v>
      </c>
      <c r="R10" s="55">
        <v>5.9259259259259334E-05</v>
      </c>
    </row>
    <row r="11" spans="1:18" ht="12.75">
      <c r="A11" s="71">
        <v>4</v>
      </c>
      <c r="B11" s="14">
        <v>304</v>
      </c>
      <c r="C11" s="41" t="s">
        <v>74</v>
      </c>
      <c r="D11" s="37" t="s">
        <v>94</v>
      </c>
      <c r="E11" s="52"/>
      <c r="F11" s="38"/>
      <c r="G11" s="38"/>
      <c r="H11" s="38" t="s">
        <v>95</v>
      </c>
      <c r="I11" s="79">
        <v>0.0008349537037037036</v>
      </c>
      <c r="J11" s="47">
        <v>0</v>
      </c>
      <c r="K11" s="47">
        <v>0</v>
      </c>
      <c r="L11" s="79">
        <v>0.0008144675925925927</v>
      </c>
      <c r="M11" s="47">
        <v>0</v>
      </c>
      <c r="N11" s="78">
        <v>0.000808449074074074</v>
      </c>
      <c r="O11" s="24">
        <v>0</v>
      </c>
      <c r="P11" s="24">
        <v>0</v>
      </c>
      <c r="Q11" s="18">
        <v>0.0016229166666666666</v>
      </c>
      <c r="R11" s="55">
        <v>4.1666666666666415E-05</v>
      </c>
    </row>
    <row r="12" spans="1:18" ht="12.75">
      <c r="A12" s="72">
        <v>5</v>
      </c>
      <c r="B12" s="19">
        <v>300</v>
      </c>
      <c r="C12" s="42" t="s">
        <v>86</v>
      </c>
      <c r="D12" s="39" t="s">
        <v>87</v>
      </c>
      <c r="E12" s="53"/>
      <c r="F12" s="40"/>
      <c r="G12" s="40"/>
      <c r="H12" s="40" t="s">
        <v>88</v>
      </c>
      <c r="I12" s="80">
        <v>0.0008028935185185184</v>
      </c>
      <c r="J12" s="48">
        <v>1</v>
      </c>
      <c r="K12" s="48">
        <v>0</v>
      </c>
      <c r="L12" s="80">
        <v>0.0007914351851851851</v>
      </c>
      <c r="M12" s="48">
        <v>1</v>
      </c>
      <c r="N12" s="49">
        <v>0.0007787037037037037</v>
      </c>
      <c r="O12" s="25">
        <v>2</v>
      </c>
      <c r="P12" s="25">
        <v>0</v>
      </c>
      <c r="Q12" s="23">
        <v>0.0016743055555555554</v>
      </c>
      <c r="R12" s="56">
        <v>5.1388888888888795E-05</v>
      </c>
    </row>
    <row r="13" spans="1:18" ht="12.75">
      <c r="A13" s="71">
        <v>6</v>
      </c>
      <c r="B13" s="14">
        <v>303</v>
      </c>
      <c r="C13" s="41" t="s">
        <v>73</v>
      </c>
      <c r="D13" s="37" t="s">
        <v>92</v>
      </c>
      <c r="E13" s="52"/>
      <c r="F13" s="38"/>
      <c r="G13" s="38"/>
      <c r="H13" s="38" t="s">
        <v>93</v>
      </c>
      <c r="I13" s="79">
        <v>0.0008783564814814814</v>
      </c>
      <c r="J13" s="47">
        <v>0</v>
      </c>
      <c r="K13" s="47">
        <v>1</v>
      </c>
      <c r="L13" s="79">
        <v>0.0008562500000000001</v>
      </c>
      <c r="M13" s="47">
        <v>0</v>
      </c>
      <c r="N13" s="78">
        <v>0.0008427083333333333</v>
      </c>
      <c r="O13" s="24">
        <v>0</v>
      </c>
      <c r="P13" s="24">
        <v>0</v>
      </c>
      <c r="Q13" s="18">
        <v>0.0016989583333333336</v>
      </c>
      <c r="R13" s="57">
        <v>2.465277777777817E-05</v>
      </c>
    </row>
    <row r="14" spans="1:18" ht="12.75">
      <c r="A14" s="69" t="s">
        <v>68</v>
      </c>
      <c r="B14" s="70"/>
      <c r="C14" s="33"/>
      <c r="D14" s="101"/>
      <c r="E14" s="50"/>
      <c r="F14" s="34"/>
      <c r="G14" s="34"/>
      <c r="H14" s="34"/>
      <c r="I14" s="102"/>
      <c r="J14" s="103"/>
      <c r="K14" s="103"/>
      <c r="L14" s="102"/>
      <c r="M14" s="103"/>
      <c r="N14" s="103"/>
      <c r="O14" s="104"/>
      <c r="P14" s="104"/>
      <c r="Q14" s="104"/>
      <c r="R14" s="109"/>
    </row>
    <row r="15" spans="1:18" ht="12.75">
      <c r="A15" s="71" t="s">
        <v>68</v>
      </c>
      <c r="B15" s="70"/>
      <c r="C15" s="33"/>
      <c r="D15" s="101"/>
      <c r="E15" s="50"/>
      <c r="F15" s="34"/>
      <c r="G15" s="34"/>
      <c r="H15" s="34"/>
      <c r="I15" s="102"/>
      <c r="J15" s="103"/>
      <c r="K15" s="103"/>
      <c r="L15" s="102"/>
      <c r="M15" s="103"/>
      <c r="N15" s="103"/>
      <c r="O15" s="104"/>
      <c r="P15" s="104"/>
      <c r="Q15" s="104"/>
      <c r="R15" s="110"/>
    </row>
    <row r="16" spans="1:18" ht="12.75">
      <c r="A16" s="69" t="s">
        <v>68</v>
      </c>
      <c r="B16" s="70"/>
      <c r="C16" s="33"/>
      <c r="D16" s="101"/>
      <c r="E16" s="50"/>
      <c r="F16" s="34"/>
      <c r="G16" s="34"/>
      <c r="H16" s="34"/>
      <c r="I16" s="102"/>
      <c r="J16" s="103"/>
      <c r="K16" s="103"/>
      <c r="L16" s="102"/>
      <c r="M16" s="103"/>
      <c r="N16" s="103"/>
      <c r="O16" s="104"/>
      <c r="P16" s="104"/>
      <c r="Q16" s="104"/>
      <c r="R16" s="110"/>
    </row>
    <row r="17" spans="1:18" ht="12.75">
      <c r="A17" s="74" t="s">
        <v>68</v>
      </c>
      <c r="B17" s="73"/>
      <c r="C17" s="35"/>
      <c r="D17" s="105"/>
      <c r="E17" s="51"/>
      <c r="F17" s="36"/>
      <c r="G17" s="36"/>
      <c r="H17" s="36"/>
      <c r="I17" s="106"/>
      <c r="J17" s="107"/>
      <c r="K17" s="107"/>
      <c r="L17" s="106"/>
      <c r="M17" s="107"/>
      <c r="N17" s="107"/>
      <c r="O17" s="108"/>
      <c r="P17" s="108"/>
      <c r="Q17" s="108"/>
      <c r="R17" s="111"/>
    </row>
    <row r="18" spans="1:18" ht="12.75">
      <c r="A18" s="69" t="s">
        <v>68</v>
      </c>
      <c r="B18" s="70"/>
      <c r="C18" s="33"/>
      <c r="D18" s="101"/>
      <c r="E18" s="50"/>
      <c r="F18" s="34"/>
      <c r="G18" s="34"/>
      <c r="H18" s="34"/>
      <c r="I18" s="102"/>
      <c r="J18" s="103"/>
      <c r="K18" s="103"/>
      <c r="L18" s="102"/>
      <c r="M18" s="103"/>
      <c r="N18" s="103"/>
      <c r="O18" s="104"/>
      <c r="P18" s="104"/>
      <c r="Q18" s="104"/>
      <c r="R18" s="110"/>
    </row>
    <row r="19" spans="1:18" ht="12.75">
      <c r="A19" s="71" t="s">
        <v>68</v>
      </c>
      <c r="B19" s="70"/>
      <c r="C19" s="33"/>
      <c r="D19" s="101"/>
      <c r="E19" s="50"/>
      <c r="F19" s="34"/>
      <c r="G19" s="34"/>
      <c r="H19" s="34"/>
      <c r="I19" s="102"/>
      <c r="J19" s="103"/>
      <c r="K19" s="103"/>
      <c r="L19" s="102"/>
      <c r="M19" s="103"/>
      <c r="N19" s="103"/>
      <c r="O19" s="104"/>
      <c r="P19" s="104"/>
      <c r="Q19" s="104"/>
      <c r="R19" s="110"/>
    </row>
    <row r="20" spans="1:18" ht="12.75">
      <c r="A20" s="69" t="s">
        <v>68</v>
      </c>
      <c r="B20" s="70"/>
      <c r="C20" s="33"/>
      <c r="D20" s="101"/>
      <c r="E20" s="50"/>
      <c r="F20" s="34"/>
      <c r="G20" s="34"/>
      <c r="H20" s="34"/>
      <c r="I20" s="102"/>
      <c r="J20" s="103"/>
      <c r="K20" s="103"/>
      <c r="L20" s="102"/>
      <c r="M20" s="103"/>
      <c r="N20" s="103"/>
      <c r="O20" s="104"/>
      <c r="P20" s="104"/>
      <c r="Q20" s="104"/>
      <c r="R20" s="110"/>
    </row>
    <row r="21" spans="1:18" ht="12.75">
      <c r="A21" s="71" t="s">
        <v>68</v>
      </c>
      <c r="B21" s="70"/>
      <c r="C21" s="33"/>
      <c r="D21" s="101"/>
      <c r="E21" s="50"/>
      <c r="F21" s="34"/>
      <c r="G21" s="34"/>
      <c r="H21" s="34"/>
      <c r="I21" s="102"/>
      <c r="J21" s="103"/>
      <c r="K21" s="103"/>
      <c r="L21" s="102"/>
      <c r="M21" s="103"/>
      <c r="N21" s="103"/>
      <c r="O21" s="104"/>
      <c r="P21" s="104"/>
      <c r="Q21" s="104"/>
      <c r="R21" s="110"/>
    </row>
    <row r="22" spans="1:18" ht="12.75">
      <c r="A22" s="72" t="s">
        <v>68</v>
      </c>
      <c r="B22" s="73"/>
      <c r="C22" s="35"/>
      <c r="D22" s="105"/>
      <c r="E22" s="51"/>
      <c r="F22" s="36"/>
      <c r="G22" s="36"/>
      <c r="H22" s="36"/>
      <c r="I22" s="106"/>
      <c r="J22" s="107"/>
      <c r="K22" s="107"/>
      <c r="L22" s="106"/>
      <c r="M22" s="107"/>
      <c r="N22" s="107"/>
      <c r="O22" s="108"/>
      <c r="P22" s="108"/>
      <c r="Q22" s="108"/>
      <c r="R22" s="111"/>
    </row>
    <row r="23" spans="1:18" ht="12.75">
      <c r="A23" s="71" t="s">
        <v>68</v>
      </c>
      <c r="B23" s="70"/>
      <c r="C23" s="33"/>
      <c r="D23" s="101"/>
      <c r="E23" s="50"/>
      <c r="F23" s="34"/>
      <c r="G23" s="34"/>
      <c r="H23" s="34"/>
      <c r="I23" s="102"/>
      <c r="J23" s="103"/>
      <c r="K23" s="103"/>
      <c r="L23" s="102"/>
      <c r="M23" s="103"/>
      <c r="N23" s="103"/>
      <c r="O23" s="104"/>
      <c r="P23" s="104"/>
      <c r="Q23" s="104"/>
      <c r="R23" s="110"/>
    </row>
    <row r="24" spans="1:18" ht="12.75">
      <c r="A24" s="69" t="s">
        <v>68</v>
      </c>
      <c r="B24" s="70"/>
      <c r="C24" s="33"/>
      <c r="D24" s="101"/>
      <c r="E24" s="34"/>
      <c r="F24" s="34"/>
      <c r="G24" s="34"/>
      <c r="H24" s="34"/>
      <c r="I24" s="102"/>
      <c r="J24" s="103"/>
      <c r="K24" s="103"/>
      <c r="L24" s="102"/>
      <c r="M24" s="103"/>
      <c r="N24" s="103"/>
      <c r="O24" s="104"/>
      <c r="P24" s="104"/>
      <c r="Q24" s="104"/>
      <c r="R24" s="110"/>
    </row>
    <row r="25" spans="1:18" ht="12.75">
      <c r="A25" s="71" t="s">
        <v>68</v>
      </c>
      <c r="B25" s="70"/>
      <c r="C25" s="33"/>
      <c r="D25" s="101"/>
      <c r="E25" s="50"/>
      <c r="F25" s="34"/>
      <c r="G25" s="34"/>
      <c r="H25" s="34"/>
      <c r="I25" s="102"/>
      <c r="J25" s="103"/>
      <c r="K25" s="103"/>
      <c r="L25" s="102"/>
      <c r="M25" s="103"/>
      <c r="N25" s="103"/>
      <c r="O25" s="104"/>
      <c r="P25" s="104"/>
      <c r="Q25" s="104"/>
      <c r="R25" s="110"/>
    </row>
  </sheetData>
  <sheetProtection/>
  <mergeCells count="23">
    <mergeCell ref="A6:A7"/>
    <mergeCell ref="B6:B7"/>
    <mergeCell ref="C6:C7"/>
    <mergeCell ref="R6:R7"/>
    <mergeCell ref="P6:P7"/>
    <mergeCell ref="F4:I4"/>
    <mergeCell ref="A2:C3"/>
    <mergeCell ref="A5:C5"/>
    <mergeCell ref="I5:J5"/>
    <mergeCell ref="M5:O5"/>
    <mergeCell ref="J6:J7"/>
    <mergeCell ref="K6:K7"/>
    <mergeCell ref="M6:M7"/>
    <mergeCell ref="A1:R1"/>
    <mergeCell ref="D2:R2"/>
    <mergeCell ref="D3:R3"/>
    <mergeCell ref="Q6:Q7"/>
    <mergeCell ref="O6:O7"/>
    <mergeCell ref="G6:G7"/>
    <mergeCell ref="H6:H7"/>
    <mergeCell ref="D6:D7"/>
    <mergeCell ref="E6:E7"/>
    <mergeCell ref="F6:F7"/>
  </mergeCells>
  <conditionalFormatting sqref="P8:P13">
    <cfRule type="expression" priority="64" dxfId="1" stopIfTrue="1">
      <formula>ISBLANK(#REF!)</formula>
    </cfRule>
    <cfRule type="expression" priority="65" dxfId="0" stopIfTrue="1">
      <formula>ISBLANK(P8)</formula>
    </cfRule>
  </conditionalFormatting>
  <conditionalFormatting sqref="O8:O13">
    <cfRule type="expression" priority="29" dxfId="1" stopIfTrue="1">
      <formula>ISBLANK(N8)</formula>
    </cfRule>
    <cfRule type="expression" priority="30" dxfId="28" stopIfTrue="1">
      <formula>ISBLANK(O8)</formula>
    </cfRule>
  </conditionalFormatting>
  <conditionalFormatting sqref="O8:O13">
    <cfRule type="expression" priority="27" dxfId="1" stopIfTrue="1">
      <formula>ISBLANK(N8)</formula>
    </cfRule>
    <cfRule type="expression" priority="28" dxfId="28" stopIfTrue="1">
      <formula>ISBLANK(O8)</formula>
    </cfRule>
  </conditionalFormatting>
  <conditionalFormatting sqref="O8:O13">
    <cfRule type="expression" priority="25" dxfId="1" stopIfTrue="1">
      <formula>ISBLANK(N8)</formula>
    </cfRule>
    <cfRule type="expression" priority="26" dxfId="28" stopIfTrue="1">
      <formula>ISBLANK(O8)</formula>
    </cfRule>
  </conditionalFormatting>
  <conditionalFormatting sqref="O8:O13">
    <cfRule type="expression" priority="23" dxfId="1" stopIfTrue="1">
      <formula>ISBLANK(N8)</formula>
    </cfRule>
    <cfRule type="expression" priority="24" dxfId="28" stopIfTrue="1">
      <formula>ISBLANK(O8)</formula>
    </cfRule>
  </conditionalFormatting>
  <conditionalFormatting sqref="O8:O13">
    <cfRule type="expression" priority="21" dxfId="1" stopIfTrue="1">
      <formula>ISBLANK(N8)</formula>
    </cfRule>
    <cfRule type="expression" priority="22" dxfId="28" stopIfTrue="1">
      <formula>ISBLANK(O8)</formula>
    </cfRule>
  </conditionalFormatting>
  <conditionalFormatting sqref="O8:O13">
    <cfRule type="expression" priority="19" dxfId="1" stopIfTrue="1">
      <formula>ISBLANK(N8)</formula>
    </cfRule>
    <cfRule type="expression" priority="20" dxfId="28" stopIfTrue="1">
      <formula>ISBLANK(O8)</formula>
    </cfRule>
  </conditionalFormatting>
  <conditionalFormatting sqref="O8:O13">
    <cfRule type="expression" priority="17" dxfId="1" stopIfTrue="1">
      <formula>ISBLANK(N8)</formula>
    </cfRule>
    <cfRule type="expression" priority="18" dxfId="28" stopIfTrue="1">
      <formula>ISBLANK(O8)</formula>
    </cfRule>
  </conditionalFormatting>
  <conditionalFormatting sqref="O8:O13">
    <cfRule type="expression" priority="15" dxfId="1" stopIfTrue="1">
      <formula>ISBLANK(N8)</formula>
    </cfRule>
    <cfRule type="expression" priority="16" dxfId="28" stopIfTrue="1">
      <formula>ISBLANK(O8)</formula>
    </cfRule>
  </conditionalFormatting>
  <conditionalFormatting sqref="O9:O13">
    <cfRule type="expression" priority="13" dxfId="1" stopIfTrue="1">
      <formula>ISBLANK(N9)</formula>
    </cfRule>
    <cfRule type="expression" priority="14" dxfId="28" stopIfTrue="1">
      <formula>ISBLANK(O9)</formula>
    </cfRule>
  </conditionalFormatting>
  <conditionalFormatting sqref="O9:O13">
    <cfRule type="expression" priority="11" dxfId="1" stopIfTrue="1">
      <formula>ISBLANK(N9)</formula>
    </cfRule>
    <cfRule type="expression" priority="12" dxfId="28" stopIfTrue="1">
      <formula>ISBLANK(O9)</formula>
    </cfRule>
  </conditionalFormatting>
  <conditionalFormatting sqref="O9:O13">
    <cfRule type="expression" priority="9" dxfId="1" stopIfTrue="1">
      <formula>ISBLANK(N9)</formula>
    </cfRule>
    <cfRule type="expression" priority="10" dxfId="28" stopIfTrue="1">
      <formula>ISBLANK(O9)</formula>
    </cfRule>
  </conditionalFormatting>
  <conditionalFormatting sqref="P8:P13">
    <cfRule type="expression" priority="7" dxfId="1" stopIfTrue="1">
      <formula>ISBLANK(M8)</formula>
    </cfRule>
    <cfRule type="expression" priority="8" dxfId="0" stopIfTrue="1">
      <formula>ISBLANK(P8)</formula>
    </cfRule>
  </conditionalFormatting>
  <conditionalFormatting sqref="P8:P13">
    <cfRule type="expression" priority="5" dxfId="1" stopIfTrue="1">
      <formula>ISBLANK(M8)</formula>
    </cfRule>
    <cfRule type="expression" priority="6" dxfId="0" stopIfTrue="1">
      <formula>ISBLANK(P8)</formula>
    </cfRule>
  </conditionalFormatting>
  <conditionalFormatting sqref="P8:P13">
    <cfRule type="expression" priority="3" dxfId="1" stopIfTrue="1">
      <formula>ISBLANK(M8)</formula>
    </cfRule>
    <cfRule type="expression" priority="4" dxfId="0" stopIfTrue="1">
      <formula>ISBLANK(P8)</formula>
    </cfRule>
  </conditionalFormatting>
  <conditionalFormatting sqref="P9:P13">
    <cfRule type="expression" priority="1" dxfId="1" stopIfTrue="1">
      <formula>ISBLANK(M9)</formula>
    </cfRule>
    <cfRule type="expression" priority="2" dxfId="0" stopIfTrue="1">
      <formula>ISBLANK(P9)</formula>
    </cfRule>
  </conditionalFormatting>
  <printOptions/>
  <pageMargins left="0.3958333333333333" right="0.375" top="0.3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1">
    <tabColor rgb="FFFFC000"/>
  </sheetPr>
  <dimension ref="A1:AE25"/>
  <sheetViews>
    <sheetView view="pageLayout" workbookViewId="0" topLeftCell="A1">
      <selection activeCell="D3" sqref="D3:R3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4.8515625" style="0" customWidth="1"/>
    <col min="4" max="4" width="7.421875" style="0" bestFit="1" customWidth="1"/>
    <col min="5" max="5" width="6.28125" style="0" customWidth="1"/>
    <col min="6" max="6" width="21.28125" style="0" customWidth="1"/>
    <col min="7" max="7" width="23.28125" style="0" customWidth="1"/>
    <col min="8" max="8" width="10.7109375" style="0" customWidth="1"/>
    <col min="9" max="9" width="8.140625" style="0" bestFit="1" customWidth="1"/>
    <col min="10" max="11" width="2.28125" style="0" bestFit="1" customWidth="1"/>
    <col min="12" max="12" width="8.28125" style="0" bestFit="1" customWidth="1"/>
    <col min="13" max="13" width="2.28125" style="0" bestFit="1" customWidth="1"/>
    <col min="14" max="14" width="2.28125" style="0" customWidth="1"/>
    <col min="15" max="15" width="8.140625" style="0" bestFit="1" customWidth="1"/>
    <col min="16" max="16" width="2.140625" style="0" bestFit="1" customWidth="1"/>
    <col min="17" max="17" width="2.28125" style="0" bestFit="1" customWidth="1"/>
    <col min="18" max="18" width="7.140625" style="0" bestFit="1" customWidth="1"/>
    <col min="19" max="19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0" s="4" customFormat="1" ht="13.5" thickBot="1">
      <c r="A5" s="154" t="s">
        <v>52</v>
      </c>
      <c r="B5" s="156"/>
      <c r="C5" s="145"/>
      <c r="D5" s="145"/>
      <c r="E5" s="145"/>
      <c r="F5" s="75" t="s">
        <v>58</v>
      </c>
      <c r="G5" s="84">
        <f>AG8</f>
        <v>0</v>
      </c>
      <c r="H5" s="89" t="s">
        <v>59</v>
      </c>
      <c r="I5" s="84">
        <f>SUM(G5-AD5)</f>
        <v>0</v>
      </c>
      <c r="J5" s="96"/>
      <c r="K5" s="84"/>
      <c r="M5" s="89" t="s">
        <v>60</v>
      </c>
      <c r="N5" s="89">
        <v>0</v>
      </c>
      <c r="O5" s="96"/>
      <c r="P5" s="96"/>
      <c r="Q5" s="96"/>
      <c r="R5" s="96"/>
      <c r="S5" s="96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123" t="s">
        <v>66</v>
      </c>
      <c r="O6" s="98" t="s">
        <v>36</v>
      </c>
      <c r="P6" s="123" t="s">
        <v>28</v>
      </c>
      <c r="Q6" s="123" t="s">
        <v>66</v>
      </c>
      <c r="R6" s="152" t="s">
        <v>21</v>
      </c>
      <c r="S6" s="152" t="s">
        <v>69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62" t="s">
        <v>39</v>
      </c>
      <c r="J7" s="124"/>
      <c r="K7" s="124"/>
      <c r="L7" s="62" t="s">
        <v>39</v>
      </c>
      <c r="M7" s="124"/>
      <c r="N7" s="124"/>
      <c r="O7" s="62" t="s">
        <v>39</v>
      </c>
      <c r="P7" s="124"/>
      <c r="Q7" s="124"/>
      <c r="R7" s="153"/>
      <c r="S7" s="153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ht="12.75">
      <c r="A8" s="69">
        <v>1</v>
      </c>
      <c r="B8" s="14">
        <v>407</v>
      </c>
      <c r="C8" s="41" t="s">
        <v>119</v>
      </c>
      <c r="D8" s="37" t="s">
        <v>120</v>
      </c>
      <c r="E8" s="52"/>
      <c r="F8" s="38" t="s">
        <v>121</v>
      </c>
      <c r="G8" s="38"/>
      <c r="H8" s="38" t="s">
        <v>122</v>
      </c>
      <c r="I8" s="79">
        <v>0.0007620370370370371</v>
      </c>
      <c r="J8" s="47">
        <v>0</v>
      </c>
      <c r="K8" s="31">
        <v>0</v>
      </c>
      <c r="L8" s="79">
        <v>0.0007472222222222224</v>
      </c>
      <c r="M8" s="47">
        <v>0</v>
      </c>
      <c r="N8" s="31">
        <v>0</v>
      </c>
      <c r="O8" s="78">
        <v>0.0007412037037037037</v>
      </c>
      <c r="P8" s="24">
        <v>0</v>
      </c>
      <c r="Q8" s="24">
        <v>0</v>
      </c>
      <c r="R8" s="18">
        <v>0.001488425925925926</v>
      </c>
      <c r="S8" s="54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</row>
    <row r="9" spans="1:30" ht="12.75">
      <c r="A9" s="71">
        <v>2</v>
      </c>
      <c r="B9" s="14">
        <v>403</v>
      </c>
      <c r="C9" s="41" t="s">
        <v>114</v>
      </c>
      <c r="D9" s="37" t="s">
        <v>115</v>
      </c>
      <c r="E9" s="52"/>
      <c r="F9" s="38" t="s">
        <v>116</v>
      </c>
      <c r="G9" s="38" t="s">
        <v>117</v>
      </c>
      <c r="H9" s="38" t="s">
        <v>118</v>
      </c>
      <c r="I9" s="79">
        <v>0.0007729166666666667</v>
      </c>
      <c r="J9" s="47">
        <v>0</v>
      </c>
      <c r="K9" s="31">
        <v>0</v>
      </c>
      <c r="L9" s="79">
        <v>0.0007453703703703703</v>
      </c>
      <c r="M9" s="47">
        <v>0</v>
      </c>
      <c r="N9" s="31">
        <v>0</v>
      </c>
      <c r="O9" s="78">
        <v>0.0007447916666666666</v>
      </c>
      <c r="P9" s="24">
        <v>0</v>
      </c>
      <c r="Q9" s="24">
        <v>0</v>
      </c>
      <c r="R9" s="18">
        <v>0.0014901620370370368</v>
      </c>
      <c r="S9" s="55">
        <v>0.00010925925925925947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30" ht="12.75">
      <c r="A10" s="69">
        <v>3</v>
      </c>
      <c r="B10" s="14">
        <v>402</v>
      </c>
      <c r="C10" s="41" t="s">
        <v>131</v>
      </c>
      <c r="D10" s="37" t="s">
        <v>132</v>
      </c>
      <c r="E10" s="52" t="s">
        <v>300</v>
      </c>
      <c r="F10" s="38" t="s">
        <v>133</v>
      </c>
      <c r="G10" s="38"/>
      <c r="H10" s="38" t="s">
        <v>106</v>
      </c>
      <c r="I10" s="79">
        <v>0.000776388888888889</v>
      </c>
      <c r="J10" s="47">
        <v>0</v>
      </c>
      <c r="K10" s="31">
        <v>0</v>
      </c>
      <c r="L10" s="79">
        <v>0.0007585648148148148</v>
      </c>
      <c r="M10" s="47">
        <v>0</v>
      </c>
      <c r="N10" s="31">
        <v>0</v>
      </c>
      <c r="O10" s="78">
        <v>0.0007599537037037038</v>
      </c>
      <c r="P10" s="24">
        <v>0</v>
      </c>
      <c r="Q10" s="24">
        <v>0</v>
      </c>
      <c r="R10" s="18">
        <v>0.0015185185185185184</v>
      </c>
      <c r="S10" s="55">
        <v>5.9259259259259334E-05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19" ht="12.75">
      <c r="A11" s="71">
        <v>4</v>
      </c>
      <c r="B11" s="14">
        <v>409</v>
      </c>
      <c r="C11" s="41" t="s">
        <v>125</v>
      </c>
      <c r="D11" s="37" t="s">
        <v>126</v>
      </c>
      <c r="E11" s="52"/>
      <c r="F11" s="38" t="s">
        <v>105</v>
      </c>
      <c r="G11" s="38"/>
      <c r="H11" s="38" t="s">
        <v>106</v>
      </c>
      <c r="I11" s="79">
        <v>0.000763425925925926</v>
      </c>
      <c r="J11" s="47">
        <v>0</v>
      </c>
      <c r="K11" s="31">
        <v>0</v>
      </c>
      <c r="L11" s="79">
        <v>0.0007630787037037037</v>
      </c>
      <c r="M11" s="47">
        <v>0</v>
      </c>
      <c r="N11" s="31">
        <v>0</v>
      </c>
      <c r="O11" s="78">
        <v>0.0007572916666666666</v>
      </c>
      <c r="P11" s="24">
        <v>0</v>
      </c>
      <c r="Q11" s="24">
        <v>0</v>
      </c>
      <c r="R11" s="18">
        <v>0.0015203703703703703</v>
      </c>
      <c r="S11" s="55">
        <v>4.1666666666666415E-05</v>
      </c>
    </row>
    <row r="12" spans="1:19" ht="12.75">
      <c r="A12" s="72">
        <v>5</v>
      </c>
      <c r="B12" s="19">
        <v>408</v>
      </c>
      <c r="C12" s="42" t="s">
        <v>103</v>
      </c>
      <c r="D12" s="39" t="s">
        <v>104</v>
      </c>
      <c r="E12" s="53"/>
      <c r="F12" s="40" t="s">
        <v>105</v>
      </c>
      <c r="G12" s="40"/>
      <c r="H12" s="40" t="s">
        <v>106</v>
      </c>
      <c r="I12" s="80">
        <v>0.0007774305555555555</v>
      </c>
      <c r="J12" s="48">
        <v>0</v>
      </c>
      <c r="K12" s="32">
        <v>0</v>
      </c>
      <c r="L12" s="80">
        <v>0.0007574074074074075</v>
      </c>
      <c r="M12" s="48">
        <v>0</v>
      </c>
      <c r="N12" s="32">
        <v>0</v>
      </c>
      <c r="O12" s="49">
        <v>0.0007640046296296297</v>
      </c>
      <c r="P12" s="25">
        <v>0</v>
      </c>
      <c r="Q12" s="25">
        <v>0</v>
      </c>
      <c r="R12" s="23">
        <v>0.0015214120370370373</v>
      </c>
      <c r="S12" s="56">
        <v>5.1388888888888795E-05</v>
      </c>
    </row>
    <row r="13" spans="1:19" ht="18">
      <c r="A13" s="71">
        <v>6</v>
      </c>
      <c r="B13" s="14">
        <v>401</v>
      </c>
      <c r="C13" s="41" t="s">
        <v>96</v>
      </c>
      <c r="D13" s="37" t="s">
        <v>97</v>
      </c>
      <c r="E13" s="52"/>
      <c r="F13" s="38" t="s">
        <v>98</v>
      </c>
      <c r="G13" s="38"/>
      <c r="H13" s="38" t="s">
        <v>99</v>
      </c>
      <c r="I13" s="79">
        <v>0.0007684027777777779</v>
      </c>
      <c r="J13" s="47">
        <v>0</v>
      </c>
      <c r="K13" s="31">
        <v>0</v>
      </c>
      <c r="L13" s="43">
        <v>0.0007479166666666667</v>
      </c>
      <c r="M13" s="44">
        <v>0</v>
      </c>
      <c r="N13" s="31">
        <v>0</v>
      </c>
      <c r="O13" s="15">
        <v>0.0007424768518518518</v>
      </c>
      <c r="P13" s="24">
        <v>1</v>
      </c>
      <c r="Q13" s="24">
        <v>0</v>
      </c>
      <c r="R13" s="45">
        <v>0.0015251157407407407</v>
      </c>
      <c r="S13" s="57">
        <v>2.465277777777817E-05</v>
      </c>
    </row>
    <row r="14" spans="1:19" ht="12.75">
      <c r="A14" s="69">
        <v>7</v>
      </c>
      <c r="B14" s="70">
        <v>405</v>
      </c>
      <c r="C14" s="33" t="s">
        <v>107</v>
      </c>
      <c r="D14" s="101" t="s">
        <v>108</v>
      </c>
      <c r="E14" s="50"/>
      <c r="F14" s="34" t="s">
        <v>109</v>
      </c>
      <c r="G14" s="34"/>
      <c r="H14" s="34" t="s">
        <v>110</v>
      </c>
      <c r="I14" s="102">
        <v>0.0007891203703703705</v>
      </c>
      <c r="J14" s="103">
        <v>0</v>
      </c>
      <c r="K14" s="31">
        <v>0</v>
      </c>
      <c r="L14" s="79">
        <v>0.0007708333333333334</v>
      </c>
      <c r="M14" s="47">
        <v>0</v>
      </c>
      <c r="N14" s="31">
        <v>0</v>
      </c>
      <c r="O14" s="78">
        <v>0.0007633101851851851</v>
      </c>
      <c r="P14" s="24">
        <v>0</v>
      </c>
      <c r="Q14" s="24">
        <v>0</v>
      </c>
      <c r="R14" s="18">
        <v>0.0015341435185185185</v>
      </c>
      <c r="S14" s="109"/>
    </row>
    <row r="15" spans="1:19" ht="12.75">
      <c r="A15" s="71">
        <v>8</v>
      </c>
      <c r="B15" s="70">
        <v>404</v>
      </c>
      <c r="C15" s="33" t="s">
        <v>75</v>
      </c>
      <c r="D15" s="101" t="s">
        <v>100</v>
      </c>
      <c r="E15" s="50"/>
      <c r="F15" s="34" t="s">
        <v>101</v>
      </c>
      <c r="G15" s="34"/>
      <c r="H15" s="34" t="s">
        <v>102</v>
      </c>
      <c r="I15" s="102">
        <v>0.0007587962962962964</v>
      </c>
      <c r="J15" s="103">
        <v>1</v>
      </c>
      <c r="K15" s="31">
        <v>0</v>
      </c>
      <c r="L15" s="79">
        <v>0.000752662037037037</v>
      </c>
      <c r="M15" s="47">
        <v>1</v>
      </c>
      <c r="N15" s="31">
        <v>0</v>
      </c>
      <c r="O15" s="78">
        <v>0.0007537037037037036</v>
      </c>
      <c r="P15" s="24">
        <v>0</v>
      </c>
      <c r="Q15" s="24">
        <v>0</v>
      </c>
      <c r="R15" s="18">
        <v>0.001541087962962963</v>
      </c>
      <c r="S15" s="110"/>
    </row>
    <row r="16" spans="1:19" ht="12.75">
      <c r="A16" s="69">
        <v>9</v>
      </c>
      <c r="B16" s="70">
        <v>406</v>
      </c>
      <c r="C16" s="33" t="s">
        <v>77</v>
      </c>
      <c r="D16" s="101" t="s">
        <v>127</v>
      </c>
      <c r="E16" s="50"/>
      <c r="F16" s="34" t="s">
        <v>101</v>
      </c>
      <c r="G16" s="34"/>
      <c r="H16" s="34" t="s">
        <v>102</v>
      </c>
      <c r="I16" s="102">
        <v>0.0007854166666666666</v>
      </c>
      <c r="J16" s="103">
        <v>0</v>
      </c>
      <c r="K16" s="31">
        <v>0</v>
      </c>
      <c r="L16" s="79">
        <v>0.0007781250000000001</v>
      </c>
      <c r="M16" s="47">
        <v>0</v>
      </c>
      <c r="N16" s="31">
        <v>0</v>
      </c>
      <c r="O16" s="78">
        <v>0.0007784722222222222</v>
      </c>
      <c r="P16" s="24">
        <v>0</v>
      </c>
      <c r="Q16" s="24">
        <v>0</v>
      </c>
      <c r="R16" s="18">
        <v>0.0015565972222222222</v>
      </c>
      <c r="S16" s="110"/>
    </row>
    <row r="17" spans="1:19" ht="12.75">
      <c r="A17" s="74">
        <v>10</v>
      </c>
      <c r="B17" s="73">
        <v>400</v>
      </c>
      <c r="C17" s="35" t="s">
        <v>111</v>
      </c>
      <c r="D17" s="105" t="s">
        <v>112</v>
      </c>
      <c r="E17" s="51"/>
      <c r="F17" s="36" t="s">
        <v>113</v>
      </c>
      <c r="G17" s="36"/>
      <c r="H17" s="36" t="s">
        <v>106</v>
      </c>
      <c r="I17" s="106">
        <v>0.000782986111111111</v>
      </c>
      <c r="J17" s="107">
        <v>0</v>
      </c>
      <c r="K17" s="32">
        <v>0</v>
      </c>
      <c r="L17" s="80">
        <v>0.0007789351851851851</v>
      </c>
      <c r="M17" s="48">
        <v>1</v>
      </c>
      <c r="N17" s="32">
        <v>0</v>
      </c>
      <c r="O17" s="49">
        <v>0.0007777777777777778</v>
      </c>
      <c r="P17" s="25">
        <v>0</v>
      </c>
      <c r="Q17" s="25">
        <v>0</v>
      </c>
      <c r="R17" s="23">
        <v>0.0015567129629629629</v>
      </c>
      <c r="S17" s="111"/>
    </row>
    <row r="18" spans="1:19" ht="12.75">
      <c r="A18" s="69">
        <v>11</v>
      </c>
      <c r="B18" s="70">
        <v>411</v>
      </c>
      <c r="C18" s="33" t="s">
        <v>128</v>
      </c>
      <c r="D18" s="101" t="s">
        <v>129</v>
      </c>
      <c r="E18" s="50" t="s">
        <v>300</v>
      </c>
      <c r="F18" s="34" t="s">
        <v>130</v>
      </c>
      <c r="G18" s="34"/>
      <c r="H18" s="34" t="s">
        <v>118</v>
      </c>
      <c r="I18" s="102">
        <v>0.0009072916666666666</v>
      </c>
      <c r="J18" s="103">
        <v>0</v>
      </c>
      <c r="K18" s="31">
        <v>0</v>
      </c>
      <c r="L18" s="79">
        <v>0.0008069444444444443</v>
      </c>
      <c r="M18" s="47">
        <v>0</v>
      </c>
      <c r="N18" s="31">
        <v>0</v>
      </c>
      <c r="O18" s="78">
        <v>0.000803125</v>
      </c>
      <c r="P18" s="24">
        <v>0</v>
      </c>
      <c r="Q18" s="24">
        <v>0</v>
      </c>
      <c r="R18" s="18">
        <v>0.0016100694444444444</v>
      </c>
      <c r="S18" s="110"/>
    </row>
    <row r="19" spans="1:19" ht="12.75">
      <c r="A19" s="71">
        <v>12</v>
      </c>
      <c r="B19" s="70">
        <v>410</v>
      </c>
      <c r="C19" s="33" t="s">
        <v>76</v>
      </c>
      <c r="D19" s="101" t="s">
        <v>123</v>
      </c>
      <c r="E19" s="50"/>
      <c r="F19" s="34" t="s">
        <v>113</v>
      </c>
      <c r="G19" s="34"/>
      <c r="H19" s="34" t="s">
        <v>124</v>
      </c>
      <c r="I19" s="102">
        <v>0.0008214120370370371</v>
      </c>
      <c r="J19" s="103">
        <v>0</v>
      </c>
      <c r="K19" s="31">
        <v>0</v>
      </c>
      <c r="L19" s="79">
        <v>0.0008082175925925926</v>
      </c>
      <c r="M19" s="47">
        <v>0</v>
      </c>
      <c r="N19" s="31">
        <v>0</v>
      </c>
      <c r="O19" s="78">
        <v>0.0008057870370370371</v>
      </c>
      <c r="P19" s="24">
        <v>0</v>
      </c>
      <c r="Q19" s="24">
        <v>0</v>
      </c>
      <c r="R19" s="18">
        <v>0.0016140046296296297</v>
      </c>
      <c r="S19" s="110"/>
    </row>
    <row r="20" spans="1:19" ht="12.75">
      <c r="A20" s="69" t="s">
        <v>68</v>
      </c>
      <c r="B20" s="70"/>
      <c r="C20" s="33"/>
      <c r="D20" s="101"/>
      <c r="E20" s="50"/>
      <c r="F20" s="34"/>
      <c r="G20" s="34"/>
      <c r="H20" s="34"/>
      <c r="I20" s="102"/>
      <c r="J20" s="103"/>
      <c r="K20" s="103"/>
      <c r="L20" s="102"/>
      <c r="M20" s="103"/>
      <c r="N20" s="103"/>
      <c r="O20" s="103"/>
      <c r="P20" s="104"/>
      <c r="Q20" s="104"/>
      <c r="R20" s="104"/>
      <c r="S20" s="110"/>
    </row>
    <row r="21" spans="1:19" ht="12.75">
      <c r="A21" s="71" t="s">
        <v>68</v>
      </c>
      <c r="B21" s="70"/>
      <c r="C21" s="33"/>
      <c r="D21" s="101"/>
      <c r="E21" s="50"/>
      <c r="F21" s="34"/>
      <c r="G21" s="34"/>
      <c r="H21" s="34"/>
      <c r="I21" s="102"/>
      <c r="J21" s="103"/>
      <c r="K21" s="103"/>
      <c r="L21" s="102"/>
      <c r="M21" s="103"/>
      <c r="N21" s="103"/>
      <c r="O21" s="103"/>
      <c r="P21" s="104"/>
      <c r="Q21" s="104"/>
      <c r="R21" s="104"/>
      <c r="S21" s="110"/>
    </row>
    <row r="22" spans="1:19" ht="12.75">
      <c r="A22" s="72" t="s">
        <v>68</v>
      </c>
      <c r="B22" s="73"/>
      <c r="C22" s="35"/>
      <c r="D22" s="105"/>
      <c r="E22" s="51"/>
      <c r="F22" s="36"/>
      <c r="G22" s="36"/>
      <c r="H22" s="36"/>
      <c r="I22" s="106"/>
      <c r="J22" s="107"/>
      <c r="K22" s="107"/>
      <c r="L22" s="106"/>
      <c r="M22" s="107"/>
      <c r="N22" s="107"/>
      <c r="O22" s="107"/>
      <c r="P22" s="108"/>
      <c r="Q22" s="108"/>
      <c r="R22" s="108"/>
      <c r="S22" s="111"/>
    </row>
    <row r="23" spans="1:19" ht="12.75">
      <c r="A23" s="71" t="s">
        <v>68</v>
      </c>
      <c r="B23" s="70"/>
      <c r="C23" s="33"/>
      <c r="D23" s="101"/>
      <c r="E23" s="50"/>
      <c r="F23" s="34"/>
      <c r="G23" s="34"/>
      <c r="H23" s="34"/>
      <c r="I23" s="102"/>
      <c r="J23" s="103"/>
      <c r="K23" s="103"/>
      <c r="L23" s="102"/>
      <c r="M23" s="103"/>
      <c r="N23" s="103"/>
      <c r="O23" s="103"/>
      <c r="P23" s="104"/>
      <c r="Q23" s="104"/>
      <c r="R23" s="104"/>
      <c r="S23" s="110"/>
    </row>
    <row r="24" spans="1:19" ht="12.75">
      <c r="A24" s="69" t="s">
        <v>68</v>
      </c>
      <c r="B24" s="70"/>
      <c r="C24" s="33"/>
      <c r="D24" s="101"/>
      <c r="E24" s="34"/>
      <c r="F24" s="34"/>
      <c r="G24" s="34"/>
      <c r="H24" s="34"/>
      <c r="I24" s="102"/>
      <c r="J24" s="103"/>
      <c r="K24" s="103"/>
      <c r="L24" s="102"/>
      <c r="M24" s="103"/>
      <c r="N24" s="103"/>
      <c r="O24" s="103"/>
      <c r="P24" s="104"/>
      <c r="Q24" s="104"/>
      <c r="R24" s="104"/>
      <c r="S24" s="110"/>
    </row>
    <row r="25" spans="1:19" ht="12.75">
      <c r="A25" s="71" t="s">
        <v>68</v>
      </c>
      <c r="B25" s="70"/>
      <c r="C25" s="33"/>
      <c r="D25" s="101"/>
      <c r="E25" s="50"/>
      <c r="F25" s="34"/>
      <c r="G25" s="34"/>
      <c r="H25" s="34"/>
      <c r="I25" s="102"/>
      <c r="J25" s="103"/>
      <c r="K25" s="103"/>
      <c r="L25" s="102"/>
      <c r="M25" s="103"/>
      <c r="N25" s="103"/>
      <c r="O25" s="103"/>
      <c r="P25" s="104"/>
      <c r="Q25" s="104"/>
      <c r="R25" s="104"/>
      <c r="S25" s="110"/>
    </row>
  </sheetData>
  <sheetProtection/>
  <mergeCells count="22">
    <mergeCell ref="K6:K7"/>
    <mergeCell ref="M6:M7"/>
    <mergeCell ref="R6:R7"/>
    <mergeCell ref="B6:B7"/>
    <mergeCell ref="E6:E7"/>
    <mergeCell ref="F6:F7"/>
    <mergeCell ref="S6:S7"/>
    <mergeCell ref="A5:E5"/>
    <mergeCell ref="N6:N7"/>
    <mergeCell ref="G6:G7"/>
    <mergeCell ref="H6:H7"/>
    <mergeCell ref="J6:J7"/>
    <mergeCell ref="C6:C7"/>
    <mergeCell ref="D6:D7"/>
    <mergeCell ref="P6:P7"/>
    <mergeCell ref="A6:A7"/>
    <mergeCell ref="F4:I4"/>
    <mergeCell ref="A1:R1"/>
    <mergeCell ref="A2:C3"/>
    <mergeCell ref="D2:R2"/>
    <mergeCell ref="D3:R3"/>
    <mergeCell ref="Q6:Q7"/>
  </mergeCells>
  <conditionalFormatting sqref="Q8:Q13">
    <cfRule type="expression" priority="383" dxfId="1" stopIfTrue="1">
      <formula>ISBLANK(#REF!)</formula>
    </cfRule>
    <cfRule type="expression" priority="384" dxfId="0" stopIfTrue="1">
      <formula>ISBLANK(Q8)</formula>
    </cfRule>
  </conditionalFormatting>
  <conditionalFormatting sqref="P8:P13">
    <cfRule type="expression" priority="381" dxfId="1" stopIfTrue="1">
      <formula>ISBLANK(O8)</formula>
    </cfRule>
    <cfRule type="expression" priority="382" dxfId="28" stopIfTrue="1">
      <formula>ISBLANK(P8)</formula>
    </cfRule>
  </conditionalFormatting>
  <conditionalFormatting sqref="P8:P13">
    <cfRule type="expression" priority="379" dxfId="1" stopIfTrue="1">
      <formula>ISBLANK(O8)</formula>
    </cfRule>
    <cfRule type="expression" priority="380" dxfId="28" stopIfTrue="1">
      <formula>ISBLANK(P8)</formula>
    </cfRule>
  </conditionalFormatting>
  <conditionalFormatting sqref="P8:P13">
    <cfRule type="expression" priority="377" dxfId="1" stopIfTrue="1">
      <formula>ISBLANK(O8)</formula>
    </cfRule>
    <cfRule type="expression" priority="378" dxfId="28" stopIfTrue="1">
      <formula>ISBLANK(P8)</formula>
    </cfRule>
  </conditionalFormatting>
  <conditionalFormatting sqref="P8:P13">
    <cfRule type="expression" priority="375" dxfId="1" stopIfTrue="1">
      <formula>ISBLANK(O8)</formula>
    </cfRule>
    <cfRule type="expression" priority="376" dxfId="28" stopIfTrue="1">
      <formula>ISBLANK(P8)</formula>
    </cfRule>
  </conditionalFormatting>
  <conditionalFormatting sqref="P8:P13">
    <cfRule type="expression" priority="373" dxfId="1" stopIfTrue="1">
      <formula>ISBLANK(O8)</formula>
    </cfRule>
    <cfRule type="expression" priority="374" dxfId="28" stopIfTrue="1">
      <formula>ISBLANK(P8)</formula>
    </cfRule>
  </conditionalFormatting>
  <conditionalFormatting sqref="P8:P13">
    <cfRule type="expression" priority="371" dxfId="1" stopIfTrue="1">
      <formula>ISBLANK(O8)</formula>
    </cfRule>
    <cfRule type="expression" priority="372" dxfId="28" stopIfTrue="1">
      <formula>ISBLANK(P8)</formula>
    </cfRule>
  </conditionalFormatting>
  <conditionalFormatting sqref="P8:P13">
    <cfRule type="expression" priority="369" dxfId="1" stopIfTrue="1">
      <formula>ISBLANK(O8)</formula>
    </cfRule>
    <cfRule type="expression" priority="370" dxfId="28" stopIfTrue="1">
      <formula>ISBLANK(P8)</formula>
    </cfRule>
  </conditionalFormatting>
  <conditionalFormatting sqref="P8:P13">
    <cfRule type="expression" priority="367" dxfId="1" stopIfTrue="1">
      <formula>ISBLANK(O8)</formula>
    </cfRule>
    <cfRule type="expression" priority="368" dxfId="28" stopIfTrue="1">
      <formula>ISBLANK(P8)</formula>
    </cfRule>
  </conditionalFormatting>
  <conditionalFormatting sqref="P9:P13">
    <cfRule type="expression" priority="365" dxfId="1" stopIfTrue="1">
      <formula>ISBLANK(O9)</formula>
    </cfRule>
    <cfRule type="expression" priority="366" dxfId="28" stopIfTrue="1">
      <formula>ISBLANK(P9)</formula>
    </cfRule>
  </conditionalFormatting>
  <conditionalFormatting sqref="P9:P13">
    <cfRule type="expression" priority="363" dxfId="1" stopIfTrue="1">
      <formula>ISBLANK(O9)</formula>
    </cfRule>
    <cfRule type="expression" priority="364" dxfId="28" stopIfTrue="1">
      <formula>ISBLANK(P9)</formula>
    </cfRule>
  </conditionalFormatting>
  <conditionalFormatting sqref="P9:P13">
    <cfRule type="expression" priority="361" dxfId="1" stopIfTrue="1">
      <formula>ISBLANK(O9)</formula>
    </cfRule>
    <cfRule type="expression" priority="362" dxfId="28" stopIfTrue="1">
      <formula>ISBLANK(P9)</formula>
    </cfRule>
  </conditionalFormatting>
  <conditionalFormatting sqref="Q8:Q13">
    <cfRule type="expression" priority="359" dxfId="1" stopIfTrue="1">
      <formula>ISBLANK(M8)</formula>
    </cfRule>
    <cfRule type="expression" priority="360" dxfId="0" stopIfTrue="1">
      <formula>ISBLANK(Q8)</formula>
    </cfRule>
  </conditionalFormatting>
  <conditionalFormatting sqref="Q8:Q13">
    <cfRule type="expression" priority="357" dxfId="1" stopIfTrue="1">
      <formula>ISBLANK(M8)</formula>
    </cfRule>
    <cfRule type="expression" priority="358" dxfId="0" stopIfTrue="1">
      <formula>ISBLANK(Q8)</formula>
    </cfRule>
  </conditionalFormatting>
  <conditionalFormatting sqref="Q8:Q13">
    <cfRule type="expression" priority="355" dxfId="1" stopIfTrue="1">
      <formula>ISBLANK(M8)</formula>
    </cfRule>
    <cfRule type="expression" priority="356" dxfId="0" stopIfTrue="1">
      <formula>ISBLANK(Q8)</formula>
    </cfRule>
  </conditionalFormatting>
  <conditionalFormatting sqref="Q9:Q13">
    <cfRule type="expression" priority="353" dxfId="1" stopIfTrue="1">
      <formula>ISBLANK(M9)</formula>
    </cfRule>
    <cfRule type="expression" priority="354" dxfId="0" stopIfTrue="1">
      <formula>ISBLANK(Q9)</formula>
    </cfRule>
  </conditionalFormatting>
  <conditionalFormatting sqref="K8:K19">
    <cfRule type="expression" priority="351" dxfId="1" stopIfTrue="1">
      <formula>ISBLANK(J8)</formula>
    </cfRule>
    <cfRule type="expression" priority="352" dxfId="0" stopIfTrue="1">
      <formula>ISBLANK(M8)</formula>
    </cfRule>
  </conditionalFormatting>
  <conditionalFormatting sqref="K8:K19">
    <cfRule type="expression" priority="350" dxfId="1" stopIfTrue="1">
      <formula>ISBLANK(J8)</formula>
    </cfRule>
  </conditionalFormatting>
  <conditionalFormatting sqref="K8">
    <cfRule type="expression" priority="348" dxfId="1" stopIfTrue="1">
      <formula>ISBLANK(M8)</formula>
    </cfRule>
    <cfRule type="expression" priority="349" dxfId="0" stopIfTrue="1">
      <formula>ISBLANK(O8)</formula>
    </cfRule>
  </conditionalFormatting>
  <conditionalFormatting sqref="K8">
    <cfRule type="expression" priority="347" dxfId="1" stopIfTrue="1">
      <formula>ISBLANK(J8)</formula>
    </cfRule>
  </conditionalFormatting>
  <conditionalFormatting sqref="L8:N8 M8:O19">
    <cfRule type="expression" priority="346" dxfId="1" stopIfTrue="1">
      <formula>NOT(ISBLANK(L8))</formula>
    </cfRule>
  </conditionalFormatting>
  <conditionalFormatting sqref="M8:N8">
    <cfRule type="expression" priority="342" dxfId="1" stopIfTrue="1">
      <formula>ISBLANK(L8)</formula>
    </cfRule>
    <cfRule type="expression" priority="343" dxfId="0" stopIfTrue="1">
      <formula>ISBLANK(M8)</formula>
    </cfRule>
  </conditionalFormatting>
  <conditionalFormatting sqref="M8:N8">
    <cfRule type="expression" priority="340" dxfId="1" stopIfTrue="1">
      <formula>ISBLANK(L8)</formula>
    </cfRule>
    <cfRule type="expression" priority="341" dxfId="0" stopIfTrue="1">
      <formula>ISBLANK(M8)</formula>
    </cfRule>
  </conditionalFormatting>
  <conditionalFormatting sqref="M8:N8">
    <cfRule type="expression" priority="338" dxfId="1" stopIfTrue="1">
      <formula>ISBLANK(L8)</formula>
    </cfRule>
    <cfRule type="expression" priority="339" dxfId="0" stopIfTrue="1">
      <formula>ISBLANK(M8)</formula>
    </cfRule>
  </conditionalFormatting>
  <conditionalFormatting sqref="M8:N8">
    <cfRule type="expression" priority="336" dxfId="1" stopIfTrue="1">
      <formula>ISBLANK(L8)</formula>
    </cfRule>
    <cfRule type="expression" priority="337" dxfId="0" stopIfTrue="1">
      <formula>ISBLANK(M8)</formula>
    </cfRule>
  </conditionalFormatting>
  <conditionalFormatting sqref="M8:N8">
    <cfRule type="expression" priority="334" dxfId="1" stopIfTrue="1">
      <formula>ISBLANK(L8)</formula>
    </cfRule>
    <cfRule type="expression" priority="335" dxfId="0" stopIfTrue="1">
      <formula>ISBLANK(M8)</formula>
    </cfRule>
  </conditionalFormatting>
  <conditionalFormatting sqref="M8:N8">
    <cfRule type="expression" priority="332" dxfId="1" stopIfTrue="1">
      <formula>ISBLANK(L8)</formula>
    </cfRule>
    <cfRule type="expression" priority="333" dxfId="0" stopIfTrue="1">
      <formula>ISBLANK(M8)</formula>
    </cfRule>
  </conditionalFormatting>
  <conditionalFormatting sqref="M8:N8">
    <cfRule type="expression" priority="330" dxfId="1" stopIfTrue="1">
      <formula>ISBLANK(L8)</formula>
    </cfRule>
    <cfRule type="expression" priority="331" dxfId="0" stopIfTrue="1">
      <formula>ISBLANK(M8)</formula>
    </cfRule>
  </conditionalFormatting>
  <conditionalFormatting sqref="M8:N8">
    <cfRule type="expression" priority="328" dxfId="1" stopIfTrue="1">
      <formula>ISBLANK(L8)</formula>
    </cfRule>
    <cfRule type="expression" priority="329" dxfId="0" stopIfTrue="1">
      <formula>ISBLANK(M8)</formula>
    </cfRule>
  </conditionalFormatting>
  <conditionalFormatting sqref="M8:N8">
    <cfRule type="expression" priority="326" dxfId="1" stopIfTrue="1">
      <formula>ISBLANK(L8)</formula>
    </cfRule>
    <cfRule type="expression" priority="327" dxfId="0" stopIfTrue="1">
      <formula>ISBLANK(M8)</formula>
    </cfRule>
  </conditionalFormatting>
  <conditionalFormatting sqref="M8:N8">
    <cfRule type="expression" priority="324" dxfId="1" stopIfTrue="1">
      <formula>ISBLANK(L8)</formula>
    </cfRule>
    <cfRule type="expression" priority="325" dxfId="0" stopIfTrue="1">
      <formula>ISBLANK(M8)</formula>
    </cfRule>
  </conditionalFormatting>
  <conditionalFormatting sqref="M8:N8">
    <cfRule type="expression" priority="322" dxfId="1" stopIfTrue="1">
      <formula>ISBLANK(L8)</formula>
    </cfRule>
    <cfRule type="expression" priority="323" dxfId="0" stopIfTrue="1">
      <formula>ISBLANK(M8)</formula>
    </cfRule>
  </conditionalFormatting>
  <conditionalFormatting sqref="M8:N8">
    <cfRule type="expression" priority="320" dxfId="1" stopIfTrue="1">
      <formula>ISBLANK(L8)</formula>
    </cfRule>
    <cfRule type="expression" priority="321" dxfId="0" stopIfTrue="1">
      <formula>ISBLANK(M8)</formula>
    </cfRule>
  </conditionalFormatting>
  <conditionalFormatting sqref="M8:N8">
    <cfRule type="expression" priority="318" dxfId="1" stopIfTrue="1">
      <formula>ISBLANK(L8)</formula>
    </cfRule>
    <cfRule type="expression" priority="319" dxfId="0" stopIfTrue="1">
      <formula>ISBLANK(M8)</formula>
    </cfRule>
  </conditionalFormatting>
  <conditionalFormatting sqref="M8:N8">
    <cfRule type="expression" priority="316" dxfId="1" stopIfTrue="1">
      <formula>ISBLANK(L8)</formula>
    </cfRule>
    <cfRule type="expression" priority="317" dxfId="0" stopIfTrue="1">
      <formula>ISBLANK(M8)</formula>
    </cfRule>
  </conditionalFormatting>
  <conditionalFormatting sqref="M8:N8">
    <cfRule type="expression" priority="314" dxfId="1" stopIfTrue="1">
      <formula>ISBLANK(L8)</formula>
    </cfRule>
    <cfRule type="expression" priority="315" dxfId="0" stopIfTrue="1">
      <formula>ISBLANK(M8)</formula>
    </cfRule>
  </conditionalFormatting>
  <conditionalFormatting sqref="M8:N8">
    <cfRule type="expression" priority="312" dxfId="1" stopIfTrue="1">
      <formula>ISBLANK(L8)</formula>
    </cfRule>
    <cfRule type="expression" priority="313" dxfId="0" stopIfTrue="1">
      <formula>ISBLANK(M8)</formula>
    </cfRule>
  </conditionalFormatting>
  <conditionalFormatting sqref="M8:N8">
    <cfRule type="expression" priority="310" dxfId="1" stopIfTrue="1">
      <formula>ISBLANK(L8)</formula>
    </cfRule>
    <cfRule type="expression" priority="311" dxfId="0" stopIfTrue="1">
      <formula>ISBLANK(M8)</formula>
    </cfRule>
  </conditionalFormatting>
  <conditionalFormatting sqref="M8:N8">
    <cfRule type="expression" priority="308" dxfId="1" stopIfTrue="1">
      <formula>ISBLANK(L8)</formula>
    </cfRule>
    <cfRule type="expression" priority="309" dxfId="0" stopIfTrue="1">
      <formula>ISBLANK(M8)</formula>
    </cfRule>
  </conditionalFormatting>
  <conditionalFormatting sqref="M8:N8">
    <cfRule type="expression" priority="306" dxfId="1" stopIfTrue="1">
      <formula>ISBLANK(L8)</formula>
    </cfRule>
    <cfRule type="expression" priority="307" dxfId="0" stopIfTrue="1">
      <formula>ISBLANK(M8)</formula>
    </cfRule>
  </conditionalFormatting>
  <conditionalFormatting sqref="M8:N8">
    <cfRule type="expression" priority="304" dxfId="1" stopIfTrue="1">
      <formula>ISBLANK(L8)</formula>
    </cfRule>
    <cfRule type="expression" priority="305" dxfId="0" stopIfTrue="1">
      <formula>ISBLANK(M8)</formula>
    </cfRule>
  </conditionalFormatting>
  <conditionalFormatting sqref="M8:N8">
    <cfRule type="expression" priority="302" dxfId="1" stopIfTrue="1">
      <formula>ISBLANK(L8)</formula>
    </cfRule>
    <cfRule type="expression" priority="303" dxfId="0" stopIfTrue="1">
      <formula>ISBLANK(M8)</formula>
    </cfRule>
  </conditionalFormatting>
  <conditionalFormatting sqref="M8:N8">
    <cfRule type="expression" priority="300" dxfId="1" stopIfTrue="1">
      <formula>ISBLANK(L8)</formula>
    </cfRule>
    <cfRule type="expression" priority="301" dxfId="0" stopIfTrue="1">
      <formula>ISBLANK(M8)</formula>
    </cfRule>
  </conditionalFormatting>
  <conditionalFormatting sqref="M8:N8">
    <cfRule type="expression" priority="298" dxfId="1" stopIfTrue="1">
      <formula>ISBLANK(L8)</formula>
    </cfRule>
    <cfRule type="expression" priority="299" dxfId="0" stopIfTrue="1">
      <formula>ISBLANK(M8)</formula>
    </cfRule>
  </conditionalFormatting>
  <conditionalFormatting sqref="M8:N8">
    <cfRule type="expression" priority="296" dxfId="1" stopIfTrue="1">
      <formula>ISBLANK(L8)</formula>
    </cfRule>
    <cfRule type="expression" priority="297" dxfId="0" stopIfTrue="1">
      <formula>ISBLANK(M8)</formula>
    </cfRule>
  </conditionalFormatting>
  <conditionalFormatting sqref="M8:N8">
    <cfRule type="expression" priority="294" dxfId="1" stopIfTrue="1">
      <formula>ISBLANK(L8)</formula>
    </cfRule>
    <cfRule type="expression" priority="295" dxfId="0" stopIfTrue="1">
      <formula>ISBLANK(M8)</formula>
    </cfRule>
  </conditionalFormatting>
  <conditionalFormatting sqref="M8:N8">
    <cfRule type="expression" priority="292" dxfId="1" stopIfTrue="1">
      <formula>ISBLANK(L8)</formula>
    </cfRule>
    <cfRule type="expression" priority="293" dxfId="0" stopIfTrue="1">
      <formula>ISBLANK(M8)</formula>
    </cfRule>
  </conditionalFormatting>
  <conditionalFormatting sqref="M8:N8">
    <cfRule type="expression" priority="290" dxfId="1" stopIfTrue="1">
      <formula>ISBLANK(L8)</formula>
    </cfRule>
    <cfRule type="expression" priority="291" dxfId="0" stopIfTrue="1">
      <formula>ISBLANK(M8)</formula>
    </cfRule>
  </conditionalFormatting>
  <conditionalFormatting sqref="M8:N8">
    <cfRule type="expression" priority="288" dxfId="1" stopIfTrue="1">
      <formula>ISBLANK(L8)</formula>
    </cfRule>
    <cfRule type="expression" priority="289" dxfId="0" stopIfTrue="1">
      <formula>ISBLANK(M8)</formula>
    </cfRule>
  </conditionalFormatting>
  <conditionalFormatting sqref="M8:N8">
    <cfRule type="expression" priority="286" dxfId="1" stopIfTrue="1">
      <formula>ISBLANK(L8)</formula>
    </cfRule>
    <cfRule type="expression" priority="287" dxfId="0" stopIfTrue="1">
      <formula>ISBLANK(M8)</formula>
    </cfRule>
  </conditionalFormatting>
  <conditionalFormatting sqref="M8:N8">
    <cfRule type="expression" priority="284" dxfId="1" stopIfTrue="1">
      <formula>ISBLANK(L8)</formula>
    </cfRule>
    <cfRule type="expression" priority="285" dxfId="0" stopIfTrue="1">
      <formula>ISBLANK(M8)</formula>
    </cfRule>
  </conditionalFormatting>
  <conditionalFormatting sqref="M8:N8">
    <cfRule type="expression" priority="282" dxfId="1" stopIfTrue="1">
      <formula>ISBLANK(L8)</formula>
    </cfRule>
    <cfRule type="expression" priority="283" dxfId="0" stopIfTrue="1">
      <formula>ISBLANK(M8)</formula>
    </cfRule>
  </conditionalFormatting>
  <conditionalFormatting sqref="M8:N8">
    <cfRule type="expression" priority="280" dxfId="1" stopIfTrue="1">
      <formula>ISBLANK(L8)</formula>
    </cfRule>
    <cfRule type="expression" priority="281" dxfId="0" stopIfTrue="1">
      <formula>ISBLANK(M8)</formula>
    </cfRule>
  </conditionalFormatting>
  <conditionalFormatting sqref="M8:N8">
    <cfRule type="expression" priority="278" dxfId="1" stopIfTrue="1">
      <formula>ISBLANK(L8)</formula>
    </cfRule>
    <cfRule type="expression" priority="279" dxfId="0" stopIfTrue="1">
      <formula>ISBLANK(M8)</formula>
    </cfRule>
  </conditionalFormatting>
  <conditionalFormatting sqref="M8:N8">
    <cfRule type="expression" priority="276" dxfId="1" stopIfTrue="1">
      <formula>ISBLANK(L8)</formula>
    </cfRule>
    <cfRule type="expression" priority="277" dxfId="0" stopIfTrue="1">
      <formula>ISBLANK(M8)</formula>
    </cfRule>
  </conditionalFormatting>
  <conditionalFormatting sqref="M8:N8">
    <cfRule type="expression" priority="274" dxfId="1" stopIfTrue="1">
      <formula>ISBLANK(L8)</formula>
    </cfRule>
    <cfRule type="expression" priority="275" dxfId="0" stopIfTrue="1">
      <formula>ISBLANK(M8)</formula>
    </cfRule>
  </conditionalFormatting>
  <conditionalFormatting sqref="M8:N8">
    <cfRule type="expression" priority="272" dxfId="1" stopIfTrue="1">
      <formula>ISBLANK(L8)</formula>
    </cfRule>
    <cfRule type="expression" priority="273" dxfId="0" stopIfTrue="1">
      <formula>ISBLANK(M8)</formula>
    </cfRule>
  </conditionalFormatting>
  <conditionalFormatting sqref="M8:N8">
    <cfRule type="expression" priority="270" dxfId="1" stopIfTrue="1">
      <formula>ISBLANK(L8)</formula>
    </cfRule>
    <cfRule type="expression" priority="271" dxfId="0" stopIfTrue="1">
      <formula>ISBLANK(M8)</formula>
    </cfRule>
  </conditionalFormatting>
  <conditionalFormatting sqref="M8:N8">
    <cfRule type="expression" priority="267" dxfId="1" stopIfTrue="1">
      <formula>ISBLANK(L8)</formula>
    </cfRule>
    <cfRule type="expression" priority="268" dxfId="0" stopIfTrue="1">
      <formula>ISBLANK(M8)</formula>
    </cfRule>
  </conditionalFormatting>
  <conditionalFormatting sqref="M8:N8">
    <cfRule type="expression" priority="265" dxfId="1" stopIfTrue="1">
      <formula>ISBLANK(L8)</formula>
    </cfRule>
    <cfRule type="expression" priority="266" dxfId="0" stopIfTrue="1">
      <formula>ISBLANK(M8)</formula>
    </cfRule>
  </conditionalFormatting>
  <conditionalFormatting sqref="M8:N8">
    <cfRule type="expression" priority="263" dxfId="1" stopIfTrue="1">
      <formula>ISBLANK(L8)</formula>
    </cfRule>
    <cfRule type="expression" priority="264" dxfId="0" stopIfTrue="1">
      <formula>ISBLANK(M8)</formula>
    </cfRule>
  </conditionalFormatting>
  <conditionalFormatting sqref="M8:N8">
    <cfRule type="expression" priority="261" dxfId="1" stopIfTrue="1">
      <formula>ISBLANK(L8)</formula>
    </cfRule>
    <cfRule type="expression" priority="262" dxfId="0" stopIfTrue="1">
      <formula>ISBLANK(M8)</formula>
    </cfRule>
  </conditionalFormatting>
  <conditionalFormatting sqref="M8:N8">
    <cfRule type="expression" priority="259" dxfId="1" stopIfTrue="1">
      <formula>ISBLANK(L8)</formula>
    </cfRule>
    <cfRule type="expression" priority="260" dxfId="0" stopIfTrue="1">
      <formula>ISBLANK(M8)</formula>
    </cfRule>
  </conditionalFormatting>
  <conditionalFormatting sqref="M8:N8">
    <cfRule type="expression" priority="257" dxfId="1" stopIfTrue="1">
      <formula>ISBLANK(L8)</formula>
    </cfRule>
    <cfRule type="expression" priority="258" dxfId="0" stopIfTrue="1">
      <formula>ISBLANK(M8)</formula>
    </cfRule>
  </conditionalFormatting>
  <conditionalFormatting sqref="M8:N8">
    <cfRule type="expression" priority="255" dxfId="1" stopIfTrue="1">
      <formula>ISBLANK(L8)</formula>
    </cfRule>
    <cfRule type="expression" priority="256" dxfId="0" stopIfTrue="1">
      <formula>ISBLANK(M8)</formula>
    </cfRule>
  </conditionalFormatting>
  <conditionalFormatting sqref="M8:N8">
    <cfRule type="expression" priority="253" dxfId="1" stopIfTrue="1">
      <formula>ISBLANK(L8)</formula>
    </cfRule>
    <cfRule type="expression" priority="254" dxfId="0" stopIfTrue="1">
      <formula>ISBLANK(M8)</formula>
    </cfRule>
  </conditionalFormatting>
  <conditionalFormatting sqref="M8:N8">
    <cfRule type="expression" priority="251" dxfId="1" stopIfTrue="1">
      <formula>ISBLANK(L8)</formula>
    </cfRule>
    <cfRule type="expression" priority="252" dxfId="0" stopIfTrue="1">
      <formula>ISBLANK(M8)</formula>
    </cfRule>
  </conditionalFormatting>
  <conditionalFormatting sqref="M8:N8">
    <cfRule type="expression" priority="249" dxfId="1" stopIfTrue="1">
      <formula>ISBLANK(L8)</formula>
    </cfRule>
    <cfRule type="expression" priority="250" dxfId="0" stopIfTrue="1">
      <formula>ISBLANK(M8)</formula>
    </cfRule>
  </conditionalFormatting>
  <conditionalFormatting sqref="M8:N8">
    <cfRule type="expression" priority="247" dxfId="1" stopIfTrue="1">
      <formula>ISBLANK(L8)</formula>
    </cfRule>
    <cfRule type="expression" priority="248" dxfId="0" stopIfTrue="1">
      <formula>ISBLANK(M8)</formula>
    </cfRule>
  </conditionalFormatting>
  <conditionalFormatting sqref="M8:N8">
    <cfRule type="expression" priority="245" dxfId="1" stopIfTrue="1">
      <formula>ISBLANK(L8)</formula>
    </cfRule>
    <cfRule type="expression" priority="246" dxfId="0" stopIfTrue="1">
      <formula>ISBLANK(M8)</formula>
    </cfRule>
  </conditionalFormatting>
  <conditionalFormatting sqref="M8:N8">
    <cfRule type="expression" priority="243" dxfId="1" stopIfTrue="1">
      <formula>ISBLANK(L8)</formula>
    </cfRule>
    <cfRule type="expression" priority="244" dxfId="0" stopIfTrue="1">
      <formula>ISBLANK(M8)</formula>
    </cfRule>
  </conditionalFormatting>
  <conditionalFormatting sqref="M8:N8">
    <cfRule type="expression" priority="241" dxfId="1" stopIfTrue="1">
      <formula>ISBLANK(L8)</formula>
    </cfRule>
    <cfRule type="expression" priority="242" dxfId="0" stopIfTrue="1">
      <formula>ISBLANK(M8)</formula>
    </cfRule>
  </conditionalFormatting>
  <conditionalFormatting sqref="M8:N8">
    <cfRule type="expression" priority="239" dxfId="1" stopIfTrue="1">
      <formula>ISBLANK(L8)</formula>
    </cfRule>
    <cfRule type="expression" priority="240" dxfId="0" stopIfTrue="1">
      <formula>ISBLANK(M8)</formula>
    </cfRule>
  </conditionalFormatting>
  <conditionalFormatting sqref="M8:N8">
    <cfRule type="expression" priority="237" dxfId="1" stopIfTrue="1">
      <formula>ISBLANK(L8)</formula>
    </cfRule>
    <cfRule type="expression" priority="238" dxfId="0" stopIfTrue="1">
      <formula>ISBLANK(M8)</formula>
    </cfRule>
  </conditionalFormatting>
  <conditionalFormatting sqref="M8:N8">
    <cfRule type="expression" priority="235" dxfId="1" stopIfTrue="1">
      <formula>ISBLANK(L8)</formula>
    </cfRule>
    <cfRule type="expression" priority="236" dxfId="0" stopIfTrue="1">
      <formula>ISBLANK(M8)</formula>
    </cfRule>
  </conditionalFormatting>
  <conditionalFormatting sqref="M8:N8">
    <cfRule type="expression" priority="233" dxfId="1" stopIfTrue="1">
      <formula>ISBLANK(L8)</formula>
    </cfRule>
    <cfRule type="expression" priority="234" dxfId="0" stopIfTrue="1">
      <formula>ISBLANK(M8)</formula>
    </cfRule>
  </conditionalFormatting>
  <conditionalFormatting sqref="M8:N8">
    <cfRule type="expression" priority="231" dxfId="1" stopIfTrue="1">
      <formula>ISBLANK(L8)</formula>
    </cfRule>
    <cfRule type="expression" priority="232" dxfId="0" stopIfTrue="1">
      <formula>ISBLANK(M8)</formula>
    </cfRule>
  </conditionalFormatting>
  <conditionalFormatting sqref="M8:N8">
    <cfRule type="expression" priority="229" dxfId="1" stopIfTrue="1">
      <formula>ISBLANK(L8)</formula>
    </cfRule>
    <cfRule type="expression" priority="230" dxfId="0" stopIfTrue="1">
      <formula>ISBLANK(M8)</formula>
    </cfRule>
  </conditionalFormatting>
  <conditionalFormatting sqref="M8:N8">
    <cfRule type="expression" priority="227" dxfId="1" stopIfTrue="1">
      <formula>ISBLANK(L8)</formula>
    </cfRule>
    <cfRule type="expression" priority="228" dxfId="0" stopIfTrue="1">
      <formula>ISBLANK(M8)</formula>
    </cfRule>
  </conditionalFormatting>
  <conditionalFormatting sqref="M8:N8">
    <cfRule type="expression" priority="225" dxfId="1" stopIfTrue="1">
      <formula>ISBLANK(L8)</formula>
    </cfRule>
    <cfRule type="expression" priority="226" dxfId="0" stopIfTrue="1">
      <formula>ISBLANK(M8)</formula>
    </cfRule>
  </conditionalFormatting>
  <conditionalFormatting sqref="M8:N8">
    <cfRule type="expression" priority="223" dxfId="1" stopIfTrue="1">
      <formula>ISBLANK(L8)</formula>
    </cfRule>
    <cfRule type="expression" priority="224" dxfId="0" stopIfTrue="1">
      <formula>ISBLANK(M8)</formula>
    </cfRule>
  </conditionalFormatting>
  <conditionalFormatting sqref="M8:N8">
    <cfRule type="expression" priority="221" dxfId="1" stopIfTrue="1">
      <formula>ISBLANK(L8)</formula>
    </cfRule>
    <cfRule type="expression" priority="222" dxfId="0" stopIfTrue="1">
      <formula>ISBLANK(M8)</formula>
    </cfRule>
  </conditionalFormatting>
  <conditionalFormatting sqref="M8:N8">
    <cfRule type="expression" priority="219" dxfId="1" stopIfTrue="1">
      <formula>ISBLANK(L8)</formula>
    </cfRule>
    <cfRule type="expression" priority="220" dxfId="0" stopIfTrue="1">
      <formula>ISBLANK(M8)</formula>
    </cfRule>
  </conditionalFormatting>
  <conditionalFormatting sqref="M8:N8">
    <cfRule type="expression" priority="217" dxfId="1" stopIfTrue="1">
      <formula>ISBLANK(L8)</formula>
    </cfRule>
    <cfRule type="expression" priority="218" dxfId="0" stopIfTrue="1">
      <formula>ISBLANK(M8)</formula>
    </cfRule>
  </conditionalFormatting>
  <conditionalFormatting sqref="M8:N8">
    <cfRule type="expression" priority="215" dxfId="1" stopIfTrue="1">
      <formula>ISBLANK(L8)</formula>
    </cfRule>
    <cfRule type="expression" priority="216" dxfId="0" stopIfTrue="1">
      <formula>ISBLANK(M8)</formula>
    </cfRule>
  </conditionalFormatting>
  <conditionalFormatting sqref="M8:N8">
    <cfRule type="expression" priority="213" dxfId="1" stopIfTrue="1">
      <formula>ISBLANK(L8)</formula>
    </cfRule>
    <cfRule type="expression" priority="214" dxfId="0" stopIfTrue="1">
      <formula>ISBLANK(M8)</formula>
    </cfRule>
  </conditionalFormatting>
  <conditionalFormatting sqref="M8:N8">
    <cfRule type="expression" priority="211" dxfId="1" stopIfTrue="1">
      <formula>ISBLANK(L8)</formula>
    </cfRule>
    <cfRule type="expression" priority="212" dxfId="0" stopIfTrue="1">
      <formula>ISBLANK(M8)</formula>
    </cfRule>
  </conditionalFormatting>
  <conditionalFormatting sqref="M8:N8">
    <cfRule type="expression" priority="209" dxfId="1" stopIfTrue="1">
      <formula>ISBLANK(L8)</formula>
    </cfRule>
    <cfRule type="expression" priority="210" dxfId="0" stopIfTrue="1">
      <formula>ISBLANK(M8)</formula>
    </cfRule>
  </conditionalFormatting>
  <conditionalFormatting sqref="M8:N8">
    <cfRule type="expression" priority="207" dxfId="1" stopIfTrue="1">
      <formula>ISBLANK(L8)</formula>
    </cfRule>
    <cfRule type="expression" priority="208" dxfId="0" stopIfTrue="1">
      <formula>ISBLANK(M8)</formula>
    </cfRule>
  </conditionalFormatting>
  <conditionalFormatting sqref="M8:N8">
    <cfRule type="expression" priority="205" dxfId="1" stopIfTrue="1">
      <formula>ISBLANK(L8)</formula>
    </cfRule>
    <cfRule type="expression" priority="206" dxfId="0" stopIfTrue="1">
      <formula>ISBLANK(M8)</formula>
    </cfRule>
  </conditionalFormatting>
  <conditionalFormatting sqref="M8:N8">
    <cfRule type="expression" priority="203" dxfId="1" stopIfTrue="1">
      <formula>ISBLANK(L8)</formula>
    </cfRule>
    <cfRule type="expression" priority="204" dxfId="0" stopIfTrue="1">
      <formula>ISBLANK(M8)</formula>
    </cfRule>
  </conditionalFormatting>
  <conditionalFormatting sqref="M8:N8">
    <cfRule type="expression" priority="201" dxfId="1" stopIfTrue="1">
      <formula>ISBLANK(L8)</formula>
    </cfRule>
    <cfRule type="expression" priority="202" dxfId="0" stopIfTrue="1">
      <formula>ISBLANK(M8)</formula>
    </cfRule>
  </conditionalFormatting>
  <conditionalFormatting sqref="M8:N8">
    <cfRule type="expression" priority="199" dxfId="1" stopIfTrue="1">
      <formula>ISBLANK(L8)</formula>
    </cfRule>
    <cfRule type="expression" priority="200" dxfId="0" stopIfTrue="1">
      <formula>ISBLANK(M8)</formula>
    </cfRule>
  </conditionalFormatting>
  <conditionalFormatting sqref="M8:N8">
    <cfRule type="expression" priority="197" dxfId="1" stopIfTrue="1">
      <formula>ISBLANK(L8)</formula>
    </cfRule>
    <cfRule type="expression" priority="198" dxfId="0" stopIfTrue="1">
      <formula>ISBLANK(M8)</formula>
    </cfRule>
  </conditionalFormatting>
  <conditionalFormatting sqref="M8:N8">
    <cfRule type="expression" priority="195" dxfId="1" stopIfTrue="1">
      <formula>ISBLANK(L8)</formula>
    </cfRule>
    <cfRule type="expression" priority="196" dxfId="0" stopIfTrue="1">
      <formula>ISBLANK(M8)</formula>
    </cfRule>
  </conditionalFormatting>
  <conditionalFormatting sqref="N8:N19">
    <cfRule type="expression" priority="193" dxfId="1" stopIfTrue="1">
      <formula>ISBLANK(M8)</formula>
    </cfRule>
    <cfRule type="expression" priority="194" dxfId="0" stopIfTrue="1">
      <formula>ISBLANK(P8)</formula>
    </cfRule>
  </conditionalFormatting>
  <conditionalFormatting sqref="N8:N19">
    <cfRule type="expression" priority="192" dxfId="1" stopIfTrue="1">
      <formula>ISBLANK(M8)</formula>
    </cfRule>
  </conditionalFormatting>
  <conditionalFormatting sqref="N8">
    <cfRule type="expression" priority="190" dxfId="1" stopIfTrue="1">
      <formula>ISBLANK(P8)</formula>
    </cfRule>
    <cfRule type="expression" priority="191" dxfId="0" stopIfTrue="1">
      <formula>ISBLANK(Q8)</formula>
    </cfRule>
  </conditionalFormatting>
  <conditionalFormatting sqref="N8">
    <cfRule type="expression" priority="189" dxfId="1" stopIfTrue="1">
      <formula>ISBLANK(M8)</formula>
    </cfRule>
  </conditionalFormatting>
  <conditionalFormatting sqref="P8:P19">
    <cfRule type="expression" priority="187" dxfId="1" stopIfTrue="1">
      <formula>ISBLANK(O8)</formula>
    </cfRule>
    <cfRule type="expression" priority="188" dxfId="28" stopIfTrue="1">
      <formula>ISBLANK(P8)</formula>
    </cfRule>
  </conditionalFormatting>
  <conditionalFormatting sqref="P8:P19">
    <cfRule type="expression" priority="185" dxfId="1" stopIfTrue="1">
      <formula>ISBLANK(O8)</formula>
    </cfRule>
    <cfRule type="expression" priority="186" dxfId="28" stopIfTrue="1">
      <formula>ISBLANK(P8)</formula>
    </cfRule>
  </conditionalFormatting>
  <conditionalFormatting sqref="P8:P19">
    <cfRule type="expression" priority="183" dxfId="1" stopIfTrue="1">
      <formula>ISBLANK(O8)</formula>
    </cfRule>
    <cfRule type="expression" priority="184" dxfId="28" stopIfTrue="1">
      <formula>ISBLANK(P8)</formula>
    </cfRule>
  </conditionalFormatting>
  <conditionalFormatting sqref="P8:P19">
    <cfRule type="expression" priority="180" dxfId="1" stopIfTrue="1">
      <formula>ISBLANK(O8)</formula>
    </cfRule>
    <cfRule type="expression" priority="181" dxfId="28" stopIfTrue="1">
      <formula>ISBLANK(P8)</formula>
    </cfRule>
  </conditionalFormatting>
  <conditionalFormatting sqref="P8:P19">
    <cfRule type="expression" priority="178" dxfId="1" stopIfTrue="1">
      <formula>ISBLANK(O8)</formula>
    </cfRule>
    <cfRule type="expression" priority="179" dxfId="28" stopIfTrue="1">
      <formula>ISBLANK(P8)</formula>
    </cfRule>
  </conditionalFormatting>
  <conditionalFormatting sqref="P8:P19">
    <cfRule type="expression" priority="176" dxfId="1" stopIfTrue="1">
      <formula>ISBLANK(O8)</formula>
    </cfRule>
    <cfRule type="expression" priority="177" dxfId="28" stopIfTrue="1">
      <formula>ISBLANK(P8)</formula>
    </cfRule>
  </conditionalFormatting>
  <conditionalFormatting sqref="P8:P19">
    <cfRule type="expression" priority="174" dxfId="1" stopIfTrue="1">
      <formula>ISBLANK(O8)</formula>
    </cfRule>
    <cfRule type="expression" priority="175" dxfId="28" stopIfTrue="1">
      <formula>ISBLANK(P8)</formula>
    </cfRule>
  </conditionalFormatting>
  <conditionalFormatting sqref="P9:P19">
    <cfRule type="expression" priority="172" dxfId="1" stopIfTrue="1">
      <formula>ISBLANK(O9)</formula>
    </cfRule>
    <cfRule type="expression" priority="173" dxfId="28" stopIfTrue="1">
      <formula>ISBLANK(P9)</formula>
    </cfRule>
  </conditionalFormatting>
  <conditionalFormatting sqref="P9:P19">
    <cfRule type="expression" priority="170" dxfId="1" stopIfTrue="1">
      <formula>ISBLANK(O9)</formula>
    </cfRule>
    <cfRule type="expression" priority="171" dxfId="28" stopIfTrue="1">
      <formula>ISBLANK(P9)</formula>
    </cfRule>
  </conditionalFormatting>
  <conditionalFormatting sqref="P9:P19">
    <cfRule type="expression" priority="168" dxfId="1" stopIfTrue="1">
      <formula>ISBLANK(O9)</formula>
    </cfRule>
    <cfRule type="expression" priority="169" dxfId="28" stopIfTrue="1">
      <formula>ISBLANK(P9)</formula>
    </cfRule>
  </conditionalFormatting>
  <conditionalFormatting sqref="P8">
    <cfRule type="expression" priority="165" dxfId="1" stopIfTrue="1">
      <formula>ISBLANK(O8)</formula>
    </cfRule>
    <cfRule type="expression" priority="166" dxfId="28" stopIfTrue="1">
      <formula>ISBLANK(P8)</formula>
    </cfRule>
  </conditionalFormatting>
  <conditionalFormatting sqref="P8">
    <cfRule type="expression" priority="163" dxfId="1" stopIfTrue="1">
      <formula>ISBLANK(O8)</formula>
    </cfRule>
    <cfRule type="expression" priority="164" dxfId="28" stopIfTrue="1">
      <formula>ISBLANK(P8)</formula>
    </cfRule>
  </conditionalFormatting>
  <conditionalFormatting sqref="P8">
    <cfRule type="expression" priority="160" dxfId="1" stopIfTrue="1">
      <formula>ISBLANK(O8)</formula>
    </cfRule>
    <cfRule type="expression" priority="161" dxfId="28" stopIfTrue="1">
      <formula>ISBLANK(P8)</formula>
    </cfRule>
  </conditionalFormatting>
  <conditionalFormatting sqref="P8">
    <cfRule type="expression" priority="158" dxfId="1" stopIfTrue="1">
      <formula>ISBLANK(O8)</formula>
    </cfRule>
    <cfRule type="expression" priority="159" dxfId="28" stopIfTrue="1">
      <formula>ISBLANK(P8)</formula>
    </cfRule>
  </conditionalFormatting>
  <conditionalFormatting sqref="P8">
    <cfRule type="expression" priority="156" dxfId="1" stopIfTrue="1">
      <formula>ISBLANK(O8)</formula>
    </cfRule>
    <cfRule type="expression" priority="157" dxfId="28" stopIfTrue="1">
      <formula>ISBLANK(P8)</formula>
    </cfRule>
  </conditionalFormatting>
  <conditionalFormatting sqref="P8">
    <cfRule type="expression" priority="154" dxfId="1" stopIfTrue="1">
      <formula>ISBLANK(O8)</formula>
    </cfRule>
    <cfRule type="expression" priority="155" dxfId="28" stopIfTrue="1">
      <formula>ISBLANK(P8)</formula>
    </cfRule>
  </conditionalFormatting>
  <conditionalFormatting sqref="P8">
    <cfRule type="expression" priority="152" dxfId="1" stopIfTrue="1">
      <formula>ISBLANK(O8)</formula>
    </cfRule>
    <cfRule type="expression" priority="153" dxfId="28" stopIfTrue="1">
      <formula>ISBLANK(P8)</formula>
    </cfRule>
  </conditionalFormatting>
  <conditionalFormatting sqref="P8">
    <cfRule type="expression" priority="150" dxfId="1" stopIfTrue="1">
      <formula>ISBLANK(O8)</formula>
    </cfRule>
    <cfRule type="expression" priority="151" dxfId="0" stopIfTrue="1">
      <formula>ISBLANK(P8)</formula>
    </cfRule>
  </conditionalFormatting>
  <conditionalFormatting sqref="P8">
    <cfRule type="expression" priority="148" dxfId="1" stopIfTrue="1">
      <formula>ISBLANK(O8)</formula>
    </cfRule>
    <cfRule type="expression" priority="149" dxfId="0" stopIfTrue="1">
      <formula>ISBLANK(P8)</formula>
    </cfRule>
  </conditionalFormatting>
  <conditionalFormatting sqref="P8">
    <cfRule type="expression" priority="146" dxfId="1" stopIfTrue="1">
      <formula>ISBLANK(O8)</formula>
    </cfRule>
    <cfRule type="expression" priority="147" dxfId="0" stopIfTrue="1">
      <formula>ISBLANK(P8)</formula>
    </cfRule>
  </conditionalFormatting>
  <conditionalFormatting sqref="P8">
    <cfRule type="expression" priority="144" dxfId="1" stopIfTrue="1">
      <formula>ISBLANK(O8)</formula>
    </cfRule>
    <cfRule type="expression" priority="145" dxfId="0" stopIfTrue="1">
      <formula>ISBLANK(P8)</formula>
    </cfRule>
  </conditionalFormatting>
  <conditionalFormatting sqref="P8">
    <cfRule type="expression" priority="142" dxfId="1" stopIfTrue="1">
      <formula>ISBLANK(O8)</formula>
    </cfRule>
    <cfRule type="expression" priority="143" dxfId="28" stopIfTrue="1">
      <formula>ISBLANK(P8)</formula>
    </cfRule>
  </conditionalFormatting>
  <conditionalFormatting sqref="P8">
    <cfRule type="expression" priority="140" dxfId="1" stopIfTrue="1">
      <formula>ISBLANK(O8)</formula>
    </cfRule>
    <cfRule type="expression" priority="141" dxfId="0" stopIfTrue="1">
      <formula>ISBLANK(P8)</formula>
    </cfRule>
  </conditionalFormatting>
  <conditionalFormatting sqref="P8">
    <cfRule type="expression" priority="138" dxfId="1" stopIfTrue="1">
      <formula>ISBLANK(O8)</formula>
    </cfRule>
    <cfRule type="expression" priority="139" dxfId="0" stopIfTrue="1">
      <formula>ISBLANK(P8)</formula>
    </cfRule>
  </conditionalFormatting>
  <conditionalFormatting sqref="P8">
    <cfRule type="expression" priority="136" dxfId="1" stopIfTrue="1">
      <formula>ISBLANK(O8)</formula>
    </cfRule>
    <cfRule type="expression" priority="137" dxfId="0" stopIfTrue="1">
      <formula>ISBLANK(P8)</formula>
    </cfRule>
  </conditionalFormatting>
  <conditionalFormatting sqref="P8">
    <cfRule type="expression" priority="134" dxfId="1" stopIfTrue="1">
      <formula>ISBLANK(O8)</formula>
    </cfRule>
    <cfRule type="expression" priority="135" dxfId="0" stopIfTrue="1">
      <formula>ISBLANK(P8)</formula>
    </cfRule>
  </conditionalFormatting>
  <conditionalFormatting sqref="P8">
    <cfRule type="expression" priority="132" dxfId="1" stopIfTrue="1">
      <formula>ISBLANK(O8)</formula>
    </cfRule>
    <cfRule type="expression" priority="133" dxfId="28" stopIfTrue="1">
      <formula>ISBLANK(P8)</formula>
    </cfRule>
  </conditionalFormatting>
  <conditionalFormatting sqref="P8">
    <cfRule type="expression" priority="130" dxfId="1" stopIfTrue="1">
      <formula>ISBLANK(O8)</formula>
    </cfRule>
    <cfRule type="expression" priority="131" dxfId="28" stopIfTrue="1">
      <formula>ISBLANK(P8)</formula>
    </cfRule>
  </conditionalFormatting>
  <conditionalFormatting sqref="P8">
    <cfRule type="expression" priority="128" dxfId="1" stopIfTrue="1">
      <formula>ISBLANK(O8)</formula>
    </cfRule>
    <cfRule type="expression" priority="129" dxfId="28" stopIfTrue="1">
      <formula>ISBLANK(P8)</formula>
    </cfRule>
  </conditionalFormatting>
  <conditionalFormatting sqref="P8">
    <cfRule type="expression" priority="126" dxfId="1" stopIfTrue="1">
      <formula>ISBLANK(O8)</formula>
    </cfRule>
    <cfRule type="expression" priority="127" dxfId="28" stopIfTrue="1">
      <formula>ISBLANK(P8)</formula>
    </cfRule>
  </conditionalFormatting>
  <conditionalFormatting sqref="P8">
    <cfRule type="expression" priority="124" dxfId="1" stopIfTrue="1">
      <formula>ISBLANK(O8)</formula>
    </cfRule>
    <cfRule type="expression" priority="125" dxfId="28" stopIfTrue="1">
      <formula>ISBLANK(P8)</formula>
    </cfRule>
  </conditionalFormatting>
  <conditionalFormatting sqref="P8">
    <cfRule type="expression" priority="122" dxfId="1" stopIfTrue="1">
      <formula>ISBLANK(O8)</formula>
    </cfRule>
    <cfRule type="expression" priority="123" dxfId="0" stopIfTrue="1">
      <formula>ISBLANK(P8)</formula>
    </cfRule>
  </conditionalFormatting>
  <conditionalFormatting sqref="P8">
    <cfRule type="expression" priority="120" dxfId="1" stopIfTrue="1">
      <formula>ISBLANK(O8)</formula>
    </cfRule>
    <cfRule type="expression" priority="121" dxfId="0" stopIfTrue="1">
      <formula>ISBLANK(P8)</formula>
    </cfRule>
  </conditionalFormatting>
  <conditionalFormatting sqref="P8">
    <cfRule type="expression" priority="118" dxfId="1" stopIfTrue="1">
      <formula>ISBLANK(O8)</formula>
    </cfRule>
    <cfRule type="expression" priority="119" dxfId="0" stopIfTrue="1">
      <formula>ISBLANK(P8)</formula>
    </cfRule>
  </conditionalFormatting>
  <conditionalFormatting sqref="P8">
    <cfRule type="expression" priority="116" dxfId="1" stopIfTrue="1">
      <formula>ISBLANK(O8)</formula>
    </cfRule>
    <cfRule type="expression" priority="117" dxfId="0" stopIfTrue="1">
      <formula>ISBLANK(P8)</formula>
    </cfRule>
  </conditionalFormatting>
  <conditionalFormatting sqref="P8">
    <cfRule type="expression" priority="114" dxfId="1" stopIfTrue="1">
      <formula>ISBLANK(O8)</formula>
    </cfRule>
    <cfRule type="expression" priority="115" dxfId="28" stopIfTrue="1">
      <formula>ISBLANK(P8)</formula>
    </cfRule>
  </conditionalFormatting>
  <conditionalFormatting sqref="P8">
    <cfRule type="expression" priority="112" dxfId="1" stopIfTrue="1">
      <formula>ISBLANK(O8)</formula>
    </cfRule>
    <cfRule type="expression" priority="113" dxfId="0" stopIfTrue="1">
      <formula>ISBLANK(P8)</formula>
    </cfRule>
  </conditionalFormatting>
  <conditionalFormatting sqref="P8">
    <cfRule type="expression" priority="110" dxfId="1" stopIfTrue="1">
      <formula>ISBLANK(O8)</formula>
    </cfRule>
    <cfRule type="expression" priority="111" dxfId="0" stopIfTrue="1">
      <formula>ISBLANK(P8)</formula>
    </cfRule>
  </conditionalFormatting>
  <conditionalFormatting sqref="P8">
    <cfRule type="expression" priority="108" dxfId="1" stopIfTrue="1">
      <formula>ISBLANK(O8)</formula>
    </cfRule>
    <cfRule type="expression" priority="109" dxfId="0" stopIfTrue="1">
      <formula>ISBLANK(P8)</formula>
    </cfRule>
  </conditionalFormatting>
  <conditionalFormatting sqref="P8">
    <cfRule type="expression" priority="106" dxfId="1" stopIfTrue="1">
      <formula>ISBLANK(O8)</formula>
    </cfRule>
    <cfRule type="expression" priority="107" dxfId="0" stopIfTrue="1">
      <formula>ISBLANK(P8)</formula>
    </cfRule>
  </conditionalFormatting>
  <conditionalFormatting sqref="P8">
    <cfRule type="expression" priority="104" dxfId="1" stopIfTrue="1">
      <formula>ISBLANK(O8)</formula>
    </cfRule>
    <cfRule type="expression" priority="105" dxfId="28" stopIfTrue="1">
      <formula>ISBLANK(P8)</formula>
    </cfRule>
  </conditionalFormatting>
  <conditionalFormatting sqref="P8">
    <cfRule type="expression" priority="102" dxfId="1" stopIfTrue="1">
      <formula>ISBLANK(O8)</formula>
    </cfRule>
    <cfRule type="expression" priority="103" dxfId="28" stopIfTrue="1">
      <formula>ISBLANK(P8)</formula>
    </cfRule>
  </conditionalFormatting>
  <conditionalFormatting sqref="P8">
    <cfRule type="expression" priority="100" dxfId="1" stopIfTrue="1">
      <formula>ISBLANK(O8)</formula>
    </cfRule>
    <cfRule type="expression" priority="101" dxfId="28" stopIfTrue="1">
      <formula>ISBLANK(P8)</formula>
    </cfRule>
  </conditionalFormatting>
  <conditionalFormatting sqref="P8">
    <cfRule type="expression" priority="98" dxfId="1" stopIfTrue="1">
      <formula>ISBLANK(O8)</formula>
    </cfRule>
    <cfRule type="expression" priority="99" dxfId="28" stopIfTrue="1">
      <formula>ISBLANK(P8)</formula>
    </cfRule>
  </conditionalFormatting>
  <conditionalFormatting sqref="P8">
    <cfRule type="expression" priority="96" dxfId="1" stopIfTrue="1">
      <formula>ISBLANK(O8)</formula>
    </cfRule>
    <cfRule type="expression" priority="97" dxfId="28" stopIfTrue="1">
      <formula>ISBLANK(P8)</formula>
    </cfRule>
  </conditionalFormatting>
  <conditionalFormatting sqref="P8">
    <cfRule type="expression" priority="94" dxfId="1" stopIfTrue="1">
      <formula>ISBLANK(O8)</formula>
    </cfRule>
    <cfRule type="expression" priority="95" dxfId="0" stopIfTrue="1">
      <formula>ISBLANK(P8)</formula>
    </cfRule>
  </conditionalFormatting>
  <conditionalFormatting sqref="P8">
    <cfRule type="expression" priority="92" dxfId="1" stopIfTrue="1">
      <formula>ISBLANK(O8)</formula>
    </cfRule>
    <cfRule type="expression" priority="93" dxfId="0" stopIfTrue="1">
      <formula>ISBLANK(P8)</formula>
    </cfRule>
  </conditionalFormatting>
  <conditionalFormatting sqref="P8">
    <cfRule type="expression" priority="90" dxfId="1" stopIfTrue="1">
      <formula>ISBLANK(O8)</formula>
    </cfRule>
    <cfRule type="expression" priority="91" dxfId="0" stopIfTrue="1">
      <formula>ISBLANK(P8)</formula>
    </cfRule>
  </conditionalFormatting>
  <conditionalFormatting sqref="P8">
    <cfRule type="expression" priority="88" dxfId="1" stopIfTrue="1">
      <formula>ISBLANK(O8)</formula>
    </cfRule>
    <cfRule type="expression" priority="89" dxfId="0" stopIfTrue="1">
      <formula>ISBLANK(P8)</formula>
    </cfRule>
  </conditionalFormatting>
  <conditionalFormatting sqref="P8">
    <cfRule type="expression" priority="85" dxfId="1" stopIfTrue="1">
      <formula>ISBLANK(O8)</formula>
    </cfRule>
    <cfRule type="expression" priority="86" dxfId="28" stopIfTrue="1">
      <formula>ISBLANK(P8)</formula>
    </cfRule>
  </conditionalFormatting>
  <conditionalFormatting sqref="P8">
    <cfRule type="expression" priority="83" dxfId="1" stopIfTrue="1">
      <formula>ISBLANK(O8)</formula>
    </cfRule>
    <cfRule type="expression" priority="84" dxfId="28" stopIfTrue="1">
      <formula>ISBLANK(P8)</formula>
    </cfRule>
  </conditionalFormatting>
  <conditionalFormatting sqref="P8">
    <cfRule type="expression" priority="81" dxfId="1" stopIfTrue="1">
      <formula>ISBLANK(O8)</formula>
    </cfRule>
    <cfRule type="expression" priority="82" dxfId="28" stopIfTrue="1">
      <formula>ISBLANK(P8)</formula>
    </cfRule>
  </conditionalFormatting>
  <conditionalFormatting sqref="P8">
    <cfRule type="expression" priority="79" dxfId="1" stopIfTrue="1">
      <formula>ISBLANK(O8)</formula>
    </cfRule>
    <cfRule type="expression" priority="80" dxfId="28" stopIfTrue="1">
      <formula>ISBLANK(P8)</formula>
    </cfRule>
  </conditionalFormatting>
  <conditionalFormatting sqref="P8">
    <cfRule type="expression" priority="77" dxfId="1" stopIfTrue="1">
      <formula>ISBLANK(O8)</formula>
    </cfRule>
    <cfRule type="expression" priority="78" dxfId="28" stopIfTrue="1">
      <formula>ISBLANK(P8)</formula>
    </cfRule>
  </conditionalFormatting>
  <conditionalFormatting sqref="P8">
    <cfRule type="expression" priority="75" dxfId="1" stopIfTrue="1">
      <formula>ISBLANK(O8)</formula>
    </cfRule>
    <cfRule type="expression" priority="76" dxfId="0" stopIfTrue="1">
      <formula>ISBLANK(P8)</formula>
    </cfRule>
  </conditionalFormatting>
  <conditionalFormatting sqref="P8">
    <cfRule type="expression" priority="73" dxfId="1" stopIfTrue="1">
      <formula>ISBLANK(O8)</formula>
    </cfRule>
    <cfRule type="expression" priority="74" dxfId="0" stopIfTrue="1">
      <formula>ISBLANK(P8)</formula>
    </cfRule>
  </conditionalFormatting>
  <conditionalFormatting sqref="P8">
    <cfRule type="expression" priority="71" dxfId="1" stopIfTrue="1">
      <formula>ISBLANK(O8)</formula>
    </cfRule>
    <cfRule type="expression" priority="72" dxfId="0" stopIfTrue="1">
      <formula>ISBLANK(P8)</formula>
    </cfRule>
  </conditionalFormatting>
  <conditionalFormatting sqref="P8">
    <cfRule type="expression" priority="69" dxfId="1" stopIfTrue="1">
      <formula>ISBLANK(O8)</formula>
    </cfRule>
    <cfRule type="expression" priority="70" dxfId="0" stopIfTrue="1">
      <formula>ISBLANK(P8)</formula>
    </cfRule>
  </conditionalFormatting>
  <conditionalFormatting sqref="P8">
    <cfRule type="expression" priority="67" dxfId="1" stopIfTrue="1">
      <formula>ISBLANK(O8)</formula>
    </cfRule>
    <cfRule type="expression" priority="68" dxfId="28" stopIfTrue="1">
      <formula>ISBLANK(P8)</formula>
    </cfRule>
  </conditionalFormatting>
  <conditionalFormatting sqref="P8">
    <cfRule type="expression" priority="65" dxfId="1" stopIfTrue="1">
      <formula>ISBLANK(O8)</formula>
    </cfRule>
    <cfRule type="expression" priority="66" dxfId="0" stopIfTrue="1">
      <formula>ISBLANK(P8)</formula>
    </cfRule>
  </conditionalFormatting>
  <conditionalFormatting sqref="P8">
    <cfRule type="expression" priority="63" dxfId="1" stopIfTrue="1">
      <formula>ISBLANK(O8)</formula>
    </cfRule>
    <cfRule type="expression" priority="64" dxfId="0" stopIfTrue="1">
      <formula>ISBLANK(P8)</formula>
    </cfRule>
  </conditionalFormatting>
  <conditionalFormatting sqref="P8">
    <cfRule type="expression" priority="61" dxfId="1" stopIfTrue="1">
      <formula>ISBLANK(O8)</formula>
    </cfRule>
    <cfRule type="expression" priority="62" dxfId="0" stopIfTrue="1">
      <formula>ISBLANK(P8)</formula>
    </cfRule>
  </conditionalFormatting>
  <conditionalFormatting sqref="P8">
    <cfRule type="expression" priority="59" dxfId="1" stopIfTrue="1">
      <formula>ISBLANK(O8)</formula>
    </cfRule>
    <cfRule type="expression" priority="60" dxfId="0" stopIfTrue="1">
      <formula>ISBLANK(P8)</formula>
    </cfRule>
  </conditionalFormatting>
  <conditionalFormatting sqref="P8">
    <cfRule type="expression" priority="57" dxfId="1" stopIfTrue="1">
      <formula>ISBLANK(O8)</formula>
    </cfRule>
    <cfRule type="expression" priority="58" dxfId="28" stopIfTrue="1">
      <formula>ISBLANK(P8)</formula>
    </cfRule>
  </conditionalFormatting>
  <conditionalFormatting sqref="P8">
    <cfRule type="expression" priority="55" dxfId="1" stopIfTrue="1">
      <formula>ISBLANK(O8)</formula>
    </cfRule>
    <cfRule type="expression" priority="56" dxfId="28" stopIfTrue="1">
      <formula>ISBLANK(P8)</formula>
    </cfRule>
  </conditionalFormatting>
  <conditionalFormatting sqref="P8">
    <cfRule type="expression" priority="53" dxfId="1" stopIfTrue="1">
      <formula>ISBLANK(O8)</formula>
    </cfRule>
    <cfRule type="expression" priority="54" dxfId="28" stopIfTrue="1">
      <formula>ISBLANK(P8)</formula>
    </cfRule>
  </conditionalFormatting>
  <conditionalFormatting sqref="P8">
    <cfRule type="expression" priority="51" dxfId="1" stopIfTrue="1">
      <formula>ISBLANK(O8)</formula>
    </cfRule>
    <cfRule type="expression" priority="52" dxfId="28" stopIfTrue="1">
      <formula>ISBLANK(P8)</formula>
    </cfRule>
  </conditionalFormatting>
  <conditionalFormatting sqref="P8">
    <cfRule type="expression" priority="49" dxfId="1" stopIfTrue="1">
      <formula>ISBLANK(O8)</formula>
    </cfRule>
    <cfRule type="expression" priority="50" dxfId="28" stopIfTrue="1">
      <formula>ISBLANK(P8)</formula>
    </cfRule>
  </conditionalFormatting>
  <conditionalFormatting sqref="P8">
    <cfRule type="expression" priority="47" dxfId="1" stopIfTrue="1">
      <formula>ISBLANK(O8)</formula>
    </cfRule>
    <cfRule type="expression" priority="48" dxfId="0" stopIfTrue="1">
      <formula>ISBLANK(P8)</formula>
    </cfRule>
  </conditionalFormatting>
  <conditionalFormatting sqref="P8">
    <cfRule type="expression" priority="45" dxfId="1" stopIfTrue="1">
      <formula>ISBLANK(O8)</formula>
    </cfRule>
    <cfRule type="expression" priority="46" dxfId="0" stopIfTrue="1">
      <formula>ISBLANK(P8)</formula>
    </cfRule>
  </conditionalFormatting>
  <conditionalFormatting sqref="P8">
    <cfRule type="expression" priority="43" dxfId="1" stopIfTrue="1">
      <formula>ISBLANK(O8)</formula>
    </cfRule>
    <cfRule type="expression" priority="44" dxfId="0" stopIfTrue="1">
      <formula>ISBLANK(P8)</formula>
    </cfRule>
  </conditionalFormatting>
  <conditionalFormatting sqref="P8">
    <cfRule type="expression" priority="41" dxfId="1" stopIfTrue="1">
      <formula>ISBLANK(O8)</formula>
    </cfRule>
    <cfRule type="expression" priority="42" dxfId="0" stopIfTrue="1">
      <formula>ISBLANK(P8)</formula>
    </cfRule>
  </conditionalFormatting>
  <conditionalFormatting sqref="P8">
    <cfRule type="expression" priority="39" dxfId="1" stopIfTrue="1">
      <formula>ISBLANK(O8)</formula>
    </cfRule>
    <cfRule type="expression" priority="40" dxfId="28" stopIfTrue="1">
      <formula>ISBLANK(P8)</formula>
    </cfRule>
  </conditionalFormatting>
  <conditionalFormatting sqref="P8">
    <cfRule type="expression" priority="37" dxfId="1" stopIfTrue="1">
      <formula>ISBLANK(O8)</formula>
    </cfRule>
    <cfRule type="expression" priority="38" dxfId="0" stopIfTrue="1">
      <formula>ISBLANK(P8)</formula>
    </cfRule>
  </conditionalFormatting>
  <conditionalFormatting sqref="P8">
    <cfRule type="expression" priority="35" dxfId="1" stopIfTrue="1">
      <formula>ISBLANK(O8)</formula>
    </cfRule>
    <cfRule type="expression" priority="36" dxfId="0" stopIfTrue="1">
      <formula>ISBLANK(P8)</formula>
    </cfRule>
  </conditionalFormatting>
  <conditionalFormatting sqref="P8">
    <cfRule type="expression" priority="33" dxfId="1" stopIfTrue="1">
      <formula>ISBLANK(O8)</formula>
    </cfRule>
    <cfRule type="expression" priority="34" dxfId="0" stopIfTrue="1">
      <formula>ISBLANK(P8)</formula>
    </cfRule>
  </conditionalFormatting>
  <conditionalFormatting sqref="P8">
    <cfRule type="expression" priority="31" dxfId="1" stopIfTrue="1">
      <formula>ISBLANK(O8)</formula>
    </cfRule>
    <cfRule type="expression" priority="32" dxfId="0" stopIfTrue="1">
      <formula>ISBLANK(P8)</formula>
    </cfRule>
  </conditionalFormatting>
  <conditionalFormatting sqref="P8">
    <cfRule type="expression" priority="29" dxfId="1" stopIfTrue="1">
      <formula>ISBLANK(O8)</formula>
    </cfRule>
    <cfRule type="expression" priority="30" dxfId="28" stopIfTrue="1">
      <formula>ISBLANK(P8)</formula>
    </cfRule>
  </conditionalFormatting>
  <conditionalFormatting sqref="P8">
    <cfRule type="expression" priority="27" dxfId="1" stopIfTrue="1">
      <formula>ISBLANK(O8)</formula>
    </cfRule>
    <cfRule type="expression" priority="28" dxfId="28" stopIfTrue="1">
      <formula>ISBLANK(P8)</formula>
    </cfRule>
  </conditionalFormatting>
  <conditionalFormatting sqref="P8">
    <cfRule type="expression" priority="25" dxfId="1" stopIfTrue="1">
      <formula>ISBLANK(O8)</formula>
    </cfRule>
    <cfRule type="expression" priority="26" dxfId="28" stopIfTrue="1">
      <formula>ISBLANK(P8)</formula>
    </cfRule>
  </conditionalFormatting>
  <conditionalFormatting sqref="P8">
    <cfRule type="expression" priority="23" dxfId="1" stopIfTrue="1">
      <formula>ISBLANK(O8)</formula>
    </cfRule>
    <cfRule type="expression" priority="24" dxfId="28" stopIfTrue="1">
      <formula>ISBLANK(P8)</formula>
    </cfRule>
  </conditionalFormatting>
  <conditionalFormatting sqref="P8">
    <cfRule type="expression" priority="21" dxfId="1" stopIfTrue="1">
      <formula>ISBLANK(O8)</formula>
    </cfRule>
    <cfRule type="expression" priority="22" dxfId="28" stopIfTrue="1">
      <formula>ISBLANK(P8)</formula>
    </cfRule>
  </conditionalFormatting>
  <conditionalFormatting sqref="P8">
    <cfRule type="expression" priority="19" dxfId="1" stopIfTrue="1">
      <formula>ISBLANK(O8)</formula>
    </cfRule>
    <cfRule type="expression" priority="20" dxfId="0" stopIfTrue="1">
      <formula>ISBLANK(P8)</formula>
    </cfRule>
  </conditionalFormatting>
  <conditionalFormatting sqref="P8">
    <cfRule type="expression" priority="17" dxfId="1" stopIfTrue="1">
      <formula>ISBLANK(O8)</formula>
    </cfRule>
    <cfRule type="expression" priority="18" dxfId="0" stopIfTrue="1">
      <formula>ISBLANK(P8)</formula>
    </cfRule>
  </conditionalFormatting>
  <conditionalFormatting sqref="P8">
    <cfRule type="expression" priority="15" dxfId="1" stopIfTrue="1">
      <formula>ISBLANK(O8)</formula>
    </cfRule>
    <cfRule type="expression" priority="16" dxfId="0" stopIfTrue="1">
      <formula>ISBLANK(P8)</formula>
    </cfRule>
  </conditionalFormatting>
  <conditionalFormatting sqref="P8">
    <cfRule type="expression" priority="13" dxfId="1" stopIfTrue="1">
      <formula>ISBLANK(O8)</formula>
    </cfRule>
    <cfRule type="expression" priority="14" dxfId="0" stopIfTrue="1">
      <formula>ISBLANK(P8)</formula>
    </cfRule>
  </conditionalFormatting>
  <conditionalFormatting sqref="Q8:Q19">
    <cfRule type="expression" priority="11" dxfId="1" stopIfTrue="1">
      <formula>ISBLANK(N8)</formula>
    </cfRule>
    <cfRule type="expression" priority="12" dxfId="0" stopIfTrue="1">
      <formula>ISBLANK(Q8)</formula>
    </cfRule>
  </conditionalFormatting>
  <conditionalFormatting sqref="Q8:Q19">
    <cfRule type="expression" priority="9" dxfId="1" stopIfTrue="1">
      <formula>ISBLANK(N8)</formula>
    </cfRule>
    <cfRule type="expression" priority="10" dxfId="0" stopIfTrue="1">
      <formula>ISBLANK(Q8)</formula>
    </cfRule>
  </conditionalFormatting>
  <conditionalFormatting sqref="Q8:Q19">
    <cfRule type="expression" priority="7" dxfId="1" stopIfTrue="1">
      <formula>ISBLANK(N8)</formula>
    </cfRule>
    <cfRule type="expression" priority="8" dxfId="0" stopIfTrue="1">
      <formula>ISBLANK(Q8)</formula>
    </cfRule>
  </conditionalFormatting>
  <conditionalFormatting sqref="Q9:Q19">
    <cfRule type="expression" priority="5" dxfId="1" stopIfTrue="1">
      <formula>ISBLANK(N9)</formula>
    </cfRule>
    <cfRule type="expression" priority="6" dxfId="0" stopIfTrue="1">
      <formula>ISBLANK(Q9)</formula>
    </cfRule>
  </conditionalFormatting>
  <conditionalFormatting sqref="Q8">
    <cfRule type="expression" priority="3" dxfId="1" stopIfTrue="1">
      <formula>ISBLANK(N8)</formula>
    </cfRule>
    <cfRule type="expression" priority="4" dxfId="0" stopIfTrue="1">
      <formula>ISBLANK(Q8)</formula>
    </cfRule>
  </conditionalFormatting>
  <conditionalFormatting sqref="Q8">
    <cfRule type="expression" priority="1" dxfId="1" stopIfTrue="1">
      <formula>ISBLANK(N8)</formula>
    </cfRule>
    <cfRule type="expression" priority="2" dxfId="0" stopIfTrue="1">
      <formula>ISBLANK(Q8)</formula>
    </cfRule>
  </conditionalFormatting>
  <printOptions/>
  <pageMargins left="0.25" right="0.3333333333333333" top="0.20833333333333334" bottom="0.7874015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>
    <tabColor rgb="FFFFC000"/>
  </sheetPr>
  <dimension ref="A1:AE25"/>
  <sheetViews>
    <sheetView view="pageLayout" workbookViewId="0" topLeftCell="A1">
      <selection activeCell="A1" sqref="A1:R1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4.8515625" style="0" customWidth="1"/>
    <col min="4" max="4" width="7.421875" style="0" bestFit="1" customWidth="1"/>
    <col min="5" max="5" width="7.8515625" style="0" customWidth="1"/>
    <col min="6" max="6" width="19.57421875" style="0" customWidth="1"/>
    <col min="8" max="8" width="21.00390625" style="0" customWidth="1"/>
    <col min="9" max="9" width="8.140625" style="0" bestFit="1" customWidth="1"/>
    <col min="10" max="11" width="2.28125" style="0" bestFit="1" customWidth="1"/>
    <col min="12" max="12" width="7.140625" style="0" bestFit="1" customWidth="1"/>
    <col min="13" max="13" width="2.28125" style="0" bestFit="1" customWidth="1"/>
    <col min="14" max="14" width="2.28125" style="0" customWidth="1"/>
    <col min="15" max="15" width="7.140625" style="0" bestFit="1" customWidth="1"/>
    <col min="16" max="16" width="2.140625" style="0" bestFit="1" customWidth="1"/>
    <col min="17" max="17" width="2.28125" style="0" bestFit="1" customWidth="1"/>
    <col min="18" max="18" width="7.140625" style="0" bestFit="1" customWidth="1"/>
    <col min="19" max="19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29" s="4" customFormat="1" ht="13.5" thickBot="1">
      <c r="A5" s="154" t="s">
        <v>53</v>
      </c>
      <c r="B5" s="156"/>
      <c r="C5" s="145"/>
      <c r="D5" s="145"/>
      <c r="E5" s="145"/>
      <c r="F5" s="145"/>
      <c r="G5" s="75" t="s">
        <v>58</v>
      </c>
      <c r="H5" s="94">
        <v>3</v>
      </c>
      <c r="I5" s="150" t="s">
        <v>59</v>
      </c>
      <c r="J5" s="145"/>
      <c r="K5" s="84"/>
      <c r="L5" s="84">
        <v>3</v>
      </c>
      <c r="M5" s="150" t="s">
        <v>60</v>
      </c>
      <c r="N5" s="157"/>
      <c r="O5" s="157"/>
      <c r="P5" s="157"/>
      <c r="Q5" s="90"/>
      <c r="R5" s="84">
        <v>0</v>
      </c>
      <c r="S5" s="90"/>
      <c r="T5" s="92"/>
      <c r="U5" s="92"/>
      <c r="V5" s="92"/>
      <c r="W5" s="92"/>
      <c r="AC5" s="84"/>
    </row>
    <row r="6" spans="1:23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123" t="s">
        <v>66</v>
      </c>
      <c r="O6" s="98" t="s">
        <v>36</v>
      </c>
      <c r="P6" s="123" t="s">
        <v>28</v>
      </c>
      <c r="Q6" s="123" t="s">
        <v>66</v>
      </c>
      <c r="R6" s="152" t="s">
        <v>21</v>
      </c>
      <c r="S6" s="152" t="s">
        <v>69</v>
      </c>
      <c r="T6" s="92"/>
      <c r="U6" s="92"/>
      <c r="V6" s="92"/>
      <c r="W6" s="92"/>
    </row>
    <row r="7" spans="1:23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62" t="s">
        <v>39</v>
      </c>
      <c r="J7" s="124"/>
      <c r="K7" s="124"/>
      <c r="L7" s="13" t="s">
        <v>39</v>
      </c>
      <c r="M7" s="124"/>
      <c r="N7" s="124"/>
      <c r="O7" s="13" t="s">
        <v>39</v>
      </c>
      <c r="P7" s="124"/>
      <c r="Q7" s="124"/>
      <c r="R7" s="153"/>
      <c r="S7" s="153"/>
      <c r="T7" s="92"/>
      <c r="U7" s="92"/>
      <c r="V7" s="92"/>
      <c r="W7" s="92"/>
    </row>
    <row r="8" spans="1:23" ht="12.75">
      <c r="A8" s="69">
        <f>IF(I8="","",IF(AD8="DNC","",IF(B8&gt;0,1,"")))</f>
        <v>1</v>
      </c>
      <c r="B8" s="14">
        <v>500</v>
      </c>
      <c r="C8" s="41" t="s">
        <v>141</v>
      </c>
      <c r="D8" s="37" t="s">
        <v>144</v>
      </c>
      <c r="E8" s="52"/>
      <c r="F8" s="38" t="s">
        <v>145</v>
      </c>
      <c r="G8" s="38"/>
      <c r="H8" s="38" t="s">
        <v>146</v>
      </c>
      <c r="I8" s="79">
        <v>0.000721412037037037</v>
      </c>
      <c r="J8" s="47">
        <v>0</v>
      </c>
      <c r="K8" s="47">
        <v>0</v>
      </c>
      <c r="L8" s="79">
        <v>0.0007250000000000001</v>
      </c>
      <c r="M8" s="47">
        <v>1</v>
      </c>
      <c r="N8" s="31">
        <v>0</v>
      </c>
      <c r="O8" s="78">
        <v>0.0007261574074074075</v>
      </c>
      <c r="P8" s="24">
        <v>0</v>
      </c>
      <c r="Q8" s="24">
        <v>0</v>
      </c>
      <c r="R8" s="18">
        <v>0.0014858796296296297</v>
      </c>
      <c r="S8" s="54"/>
      <c r="T8" s="92"/>
      <c r="U8" s="92"/>
      <c r="V8" s="92"/>
      <c r="W8" s="92"/>
    </row>
    <row r="9" spans="1:23" ht="12.75">
      <c r="A9" s="71">
        <f>IF(I9="","",IF(AD9="DNC","",IF(B9&gt;0,A8+1)))</f>
        <v>2</v>
      </c>
      <c r="B9" s="14">
        <v>504</v>
      </c>
      <c r="C9" s="41" t="s">
        <v>147</v>
      </c>
      <c r="D9" s="37" t="s">
        <v>148</v>
      </c>
      <c r="E9" s="52"/>
      <c r="F9" s="38"/>
      <c r="G9" s="38"/>
      <c r="H9" s="38" t="s">
        <v>140</v>
      </c>
      <c r="I9" s="79">
        <v>0.0008041666666666666</v>
      </c>
      <c r="J9" s="47">
        <v>1</v>
      </c>
      <c r="K9" s="47">
        <v>0</v>
      </c>
      <c r="L9" s="79">
        <v>0.0007771990740740741</v>
      </c>
      <c r="M9" s="47">
        <v>0</v>
      </c>
      <c r="N9" s="31">
        <v>0</v>
      </c>
      <c r="O9" s="78">
        <v>0.0007821759259259261</v>
      </c>
      <c r="P9" s="24">
        <v>0</v>
      </c>
      <c r="Q9" s="24">
        <v>0</v>
      </c>
      <c r="R9" s="45">
        <v>0.0015593750000000002</v>
      </c>
      <c r="S9" s="55">
        <v>7.349537037037047E-05</v>
      </c>
      <c r="T9" s="92"/>
      <c r="U9" s="92"/>
      <c r="V9" s="92"/>
      <c r="W9" s="92"/>
    </row>
    <row r="10" spans="1:23" ht="12.75">
      <c r="A10" s="69">
        <f>IF(I10="","",IF(AD10="DNC","",IF(B10&gt;0,A9+1)))</f>
        <v>3</v>
      </c>
      <c r="B10" s="14">
        <v>505</v>
      </c>
      <c r="C10" s="41" t="s">
        <v>78</v>
      </c>
      <c r="D10" s="37" t="s">
        <v>184</v>
      </c>
      <c r="E10" s="52"/>
      <c r="F10" s="38"/>
      <c r="G10" s="38"/>
      <c r="H10" s="38" t="s">
        <v>185</v>
      </c>
      <c r="I10" s="79">
        <v>0.0007918981481481482</v>
      </c>
      <c r="J10" s="47">
        <v>0</v>
      </c>
      <c r="K10" s="47">
        <v>0</v>
      </c>
      <c r="L10" s="79">
        <v>0.0007811342592592593</v>
      </c>
      <c r="M10" s="47">
        <v>0</v>
      </c>
      <c r="N10" s="31">
        <v>0</v>
      </c>
      <c r="O10" s="78">
        <v>0.0007792824074074075</v>
      </c>
      <c r="P10" s="24">
        <v>0</v>
      </c>
      <c r="Q10" s="24">
        <v>0</v>
      </c>
      <c r="R10" s="18">
        <v>0.0015604166666666668</v>
      </c>
      <c r="S10" s="55">
        <v>1.041666666666552E-06</v>
      </c>
      <c r="T10" s="92"/>
      <c r="U10" s="92"/>
      <c r="V10" s="92"/>
      <c r="W10" s="92"/>
    </row>
    <row r="11" spans="1:19" ht="12.75">
      <c r="A11" s="71"/>
      <c r="B11" s="14"/>
      <c r="C11" s="41"/>
      <c r="D11" s="37"/>
      <c r="E11" s="52"/>
      <c r="F11" s="38"/>
      <c r="G11" s="38"/>
      <c r="H11" s="38"/>
      <c r="I11" s="79"/>
      <c r="J11" s="47"/>
      <c r="K11" s="47"/>
      <c r="L11" s="79"/>
      <c r="M11" s="47"/>
      <c r="N11" s="47"/>
      <c r="O11" s="78"/>
      <c r="P11" s="24"/>
      <c r="Q11" s="24"/>
      <c r="R11" s="18"/>
      <c r="S11" s="55"/>
    </row>
    <row r="12" spans="1:19" ht="12.75">
      <c r="A12" s="72"/>
      <c r="B12" s="19"/>
      <c r="C12" s="42"/>
      <c r="D12" s="39"/>
      <c r="E12" s="53"/>
      <c r="F12" s="40"/>
      <c r="G12" s="40"/>
      <c r="H12" s="40"/>
      <c r="I12" s="80"/>
      <c r="J12" s="48"/>
      <c r="K12" s="48"/>
      <c r="L12" s="80"/>
      <c r="M12" s="48"/>
      <c r="N12" s="48"/>
      <c r="O12" s="49"/>
      <c r="P12" s="25"/>
      <c r="Q12" s="25"/>
      <c r="R12" s="23"/>
      <c r="S12" s="56"/>
    </row>
    <row r="13" spans="1:19" ht="12.75">
      <c r="A13" s="71"/>
      <c r="B13" s="14"/>
      <c r="C13" s="41"/>
      <c r="D13" s="37"/>
      <c r="E13" s="52"/>
      <c r="F13" s="38"/>
      <c r="G13" s="38"/>
      <c r="H13" s="38"/>
      <c r="I13" s="79"/>
      <c r="J13" s="47"/>
      <c r="K13" s="47"/>
      <c r="L13" s="79"/>
      <c r="M13" s="47"/>
      <c r="N13" s="47"/>
      <c r="O13" s="78"/>
      <c r="P13" s="24"/>
      <c r="Q13" s="24"/>
      <c r="R13" s="18"/>
      <c r="S13" s="57"/>
    </row>
    <row r="14" spans="1:19" ht="12.75">
      <c r="A14" s="69" t="s">
        <v>68</v>
      </c>
      <c r="B14" s="70"/>
      <c r="C14" s="33"/>
      <c r="D14" s="101"/>
      <c r="E14" s="50"/>
      <c r="F14" s="34"/>
      <c r="G14" s="34"/>
      <c r="H14" s="34"/>
      <c r="I14" s="102"/>
      <c r="J14" s="103"/>
      <c r="K14" s="103"/>
      <c r="L14" s="102"/>
      <c r="M14" s="103"/>
      <c r="N14" s="103"/>
      <c r="O14" s="103"/>
      <c r="P14" s="104"/>
      <c r="Q14" s="104"/>
      <c r="R14" s="104"/>
      <c r="S14" s="109"/>
    </row>
    <row r="15" spans="1:19" ht="12.75">
      <c r="A15" s="71" t="s">
        <v>68</v>
      </c>
      <c r="B15" s="70"/>
      <c r="C15" s="33"/>
      <c r="D15" s="101"/>
      <c r="E15" s="50"/>
      <c r="F15" s="34"/>
      <c r="G15" s="34"/>
      <c r="H15" s="34"/>
      <c r="I15" s="102"/>
      <c r="J15" s="103"/>
      <c r="K15" s="103"/>
      <c r="L15" s="102"/>
      <c r="M15" s="103"/>
      <c r="N15" s="103"/>
      <c r="O15" s="103"/>
      <c r="P15" s="104"/>
      <c r="Q15" s="104"/>
      <c r="R15" s="104"/>
      <c r="S15" s="110"/>
    </row>
    <row r="16" spans="1:19" ht="12.75">
      <c r="A16" s="69" t="s">
        <v>68</v>
      </c>
      <c r="B16" s="70"/>
      <c r="C16" s="33"/>
      <c r="D16" s="101"/>
      <c r="E16" s="50"/>
      <c r="F16" s="34"/>
      <c r="G16" s="34"/>
      <c r="H16" s="34"/>
      <c r="I16" s="102"/>
      <c r="J16" s="103"/>
      <c r="K16" s="103"/>
      <c r="L16" s="102"/>
      <c r="M16" s="103"/>
      <c r="N16" s="103"/>
      <c r="O16" s="103"/>
      <c r="P16" s="104"/>
      <c r="Q16" s="104"/>
      <c r="R16" s="104"/>
      <c r="S16" s="110"/>
    </row>
    <row r="17" spans="1:19" ht="12.75">
      <c r="A17" s="74" t="s">
        <v>68</v>
      </c>
      <c r="B17" s="73"/>
      <c r="C17" s="35"/>
      <c r="D17" s="105"/>
      <c r="E17" s="51"/>
      <c r="F17" s="36"/>
      <c r="G17" s="36"/>
      <c r="H17" s="36"/>
      <c r="I17" s="106"/>
      <c r="J17" s="107"/>
      <c r="K17" s="107"/>
      <c r="L17" s="106"/>
      <c r="M17" s="107"/>
      <c r="N17" s="107"/>
      <c r="O17" s="107"/>
      <c r="P17" s="108"/>
      <c r="Q17" s="108"/>
      <c r="R17" s="108"/>
      <c r="S17" s="111"/>
    </row>
    <row r="18" spans="1:19" ht="12.75">
      <c r="A18" s="69" t="s">
        <v>68</v>
      </c>
      <c r="B18" s="70"/>
      <c r="C18" s="33"/>
      <c r="D18" s="101"/>
      <c r="E18" s="50"/>
      <c r="F18" s="34"/>
      <c r="G18" s="34"/>
      <c r="H18" s="34"/>
      <c r="I18" s="102"/>
      <c r="J18" s="103"/>
      <c r="K18" s="103"/>
      <c r="L18" s="102"/>
      <c r="M18" s="103"/>
      <c r="N18" s="103"/>
      <c r="O18" s="103"/>
      <c r="P18" s="104"/>
      <c r="Q18" s="104"/>
      <c r="R18" s="104"/>
      <c r="S18" s="110"/>
    </row>
    <row r="19" spans="1:19" ht="12.75">
      <c r="A19" s="71" t="s">
        <v>68</v>
      </c>
      <c r="B19" s="70"/>
      <c r="C19" s="33"/>
      <c r="D19" s="101"/>
      <c r="E19" s="50"/>
      <c r="F19" s="34"/>
      <c r="G19" s="34"/>
      <c r="H19" s="34"/>
      <c r="I19" s="102"/>
      <c r="J19" s="103"/>
      <c r="K19" s="103"/>
      <c r="L19" s="102"/>
      <c r="M19" s="103"/>
      <c r="N19" s="103"/>
      <c r="O19" s="103"/>
      <c r="P19" s="104"/>
      <c r="Q19" s="104"/>
      <c r="R19" s="104"/>
      <c r="S19" s="110"/>
    </row>
    <row r="20" spans="1:19" ht="12.75">
      <c r="A20" s="69" t="s">
        <v>68</v>
      </c>
      <c r="B20" s="70"/>
      <c r="C20" s="33"/>
      <c r="D20" s="101"/>
      <c r="E20" s="50"/>
      <c r="F20" s="34"/>
      <c r="G20" s="34"/>
      <c r="H20" s="34"/>
      <c r="I20" s="102"/>
      <c r="J20" s="103"/>
      <c r="K20" s="103"/>
      <c r="L20" s="102"/>
      <c r="M20" s="103"/>
      <c r="N20" s="103"/>
      <c r="O20" s="103"/>
      <c r="P20" s="104"/>
      <c r="Q20" s="104"/>
      <c r="R20" s="104"/>
      <c r="S20" s="110"/>
    </row>
    <row r="21" spans="1:19" ht="12.75">
      <c r="A21" s="71" t="s">
        <v>68</v>
      </c>
      <c r="B21" s="70"/>
      <c r="C21" s="33"/>
      <c r="D21" s="101"/>
      <c r="E21" s="50"/>
      <c r="F21" s="34"/>
      <c r="G21" s="34"/>
      <c r="H21" s="34"/>
      <c r="I21" s="102"/>
      <c r="J21" s="103"/>
      <c r="K21" s="103"/>
      <c r="L21" s="102"/>
      <c r="M21" s="103"/>
      <c r="N21" s="103"/>
      <c r="O21" s="103"/>
      <c r="P21" s="104"/>
      <c r="Q21" s="104"/>
      <c r="R21" s="104"/>
      <c r="S21" s="110"/>
    </row>
    <row r="22" spans="1:19" ht="12.75">
      <c r="A22" s="72" t="s">
        <v>68</v>
      </c>
      <c r="B22" s="73"/>
      <c r="C22" s="35"/>
      <c r="D22" s="105"/>
      <c r="E22" s="51"/>
      <c r="F22" s="36"/>
      <c r="G22" s="36"/>
      <c r="H22" s="36"/>
      <c r="I22" s="106"/>
      <c r="J22" s="107"/>
      <c r="K22" s="107"/>
      <c r="L22" s="106"/>
      <c r="M22" s="107"/>
      <c r="N22" s="107"/>
      <c r="O22" s="107"/>
      <c r="P22" s="108"/>
      <c r="Q22" s="108"/>
      <c r="R22" s="108"/>
      <c r="S22" s="111"/>
    </row>
    <row r="23" spans="1:19" ht="12.75">
      <c r="A23" s="71" t="s">
        <v>68</v>
      </c>
      <c r="B23" s="70"/>
      <c r="C23" s="33"/>
      <c r="D23" s="101"/>
      <c r="E23" s="50"/>
      <c r="F23" s="34"/>
      <c r="G23" s="34"/>
      <c r="H23" s="34"/>
      <c r="I23" s="102"/>
      <c r="J23" s="103"/>
      <c r="K23" s="103"/>
      <c r="L23" s="102"/>
      <c r="M23" s="103"/>
      <c r="N23" s="103"/>
      <c r="O23" s="103"/>
      <c r="P23" s="104"/>
      <c r="Q23" s="104"/>
      <c r="R23" s="104"/>
      <c r="S23" s="110"/>
    </row>
    <row r="24" spans="1:19" ht="12.75">
      <c r="A24" s="69" t="s">
        <v>68</v>
      </c>
      <c r="B24" s="70"/>
      <c r="C24" s="33"/>
      <c r="D24" s="101"/>
      <c r="E24" s="34"/>
      <c r="F24" s="34"/>
      <c r="G24" s="34"/>
      <c r="H24" s="34"/>
      <c r="I24" s="102"/>
      <c r="J24" s="103"/>
      <c r="K24" s="103"/>
      <c r="L24" s="102"/>
      <c r="M24" s="103"/>
      <c r="N24" s="103"/>
      <c r="O24" s="103"/>
      <c r="P24" s="104"/>
      <c r="Q24" s="104"/>
      <c r="R24" s="104"/>
      <c r="S24" s="110"/>
    </row>
    <row r="25" spans="1:19" ht="12.75">
      <c r="A25" s="71" t="s">
        <v>68</v>
      </c>
      <c r="B25" s="70"/>
      <c r="C25" s="33"/>
      <c r="D25" s="101"/>
      <c r="E25" s="50"/>
      <c r="F25" s="34"/>
      <c r="G25" s="34"/>
      <c r="H25" s="34"/>
      <c r="I25" s="102"/>
      <c r="J25" s="103"/>
      <c r="K25" s="103"/>
      <c r="L25" s="102"/>
      <c r="M25" s="103"/>
      <c r="N25" s="103"/>
      <c r="O25" s="103"/>
      <c r="P25" s="104"/>
      <c r="Q25" s="104"/>
      <c r="R25" s="104"/>
      <c r="S25" s="110"/>
    </row>
  </sheetData>
  <sheetProtection/>
  <mergeCells count="24">
    <mergeCell ref="I5:J5"/>
    <mergeCell ref="F4:I4"/>
    <mergeCell ref="A1:R1"/>
    <mergeCell ref="A2:C3"/>
    <mergeCell ref="D2:R2"/>
    <mergeCell ref="D3:R3"/>
    <mergeCell ref="M6:M7"/>
    <mergeCell ref="P6:P7"/>
    <mergeCell ref="A6:A7"/>
    <mergeCell ref="B6:B7"/>
    <mergeCell ref="C6:C7"/>
    <mergeCell ref="D6:D7"/>
    <mergeCell ref="E6:E7"/>
    <mergeCell ref="F6:F7"/>
    <mergeCell ref="Q6:Q7"/>
    <mergeCell ref="R6:R7"/>
    <mergeCell ref="S6:S7"/>
    <mergeCell ref="N6:N7"/>
    <mergeCell ref="A5:F5"/>
    <mergeCell ref="M5:P5"/>
    <mergeCell ref="G6:G7"/>
    <mergeCell ref="H6:H7"/>
    <mergeCell ref="J6:J7"/>
    <mergeCell ref="K6:K7"/>
  </mergeCells>
  <conditionalFormatting sqref="Q8:Q13">
    <cfRule type="expression" priority="69" dxfId="1" stopIfTrue="1">
      <formula>ISBLANK(#REF!)</formula>
    </cfRule>
    <cfRule type="expression" priority="70" dxfId="0" stopIfTrue="1">
      <formula>ISBLANK(Q8)</formula>
    </cfRule>
  </conditionalFormatting>
  <conditionalFormatting sqref="P8:P13">
    <cfRule type="expression" priority="67" dxfId="1" stopIfTrue="1">
      <formula>ISBLANK(O8)</formula>
    </cfRule>
    <cfRule type="expression" priority="68" dxfId="28" stopIfTrue="1">
      <formula>ISBLANK(P8)</formula>
    </cfRule>
  </conditionalFormatting>
  <conditionalFormatting sqref="P8:P13">
    <cfRule type="expression" priority="65" dxfId="1" stopIfTrue="1">
      <formula>ISBLANK(O8)</formula>
    </cfRule>
    <cfRule type="expression" priority="66" dxfId="28" stopIfTrue="1">
      <formula>ISBLANK(P8)</formula>
    </cfRule>
  </conditionalFormatting>
  <conditionalFormatting sqref="P8:P13">
    <cfRule type="expression" priority="63" dxfId="1" stopIfTrue="1">
      <formula>ISBLANK(O8)</formula>
    </cfRule>
    <cfRule type="expression" priority="64" dxfId="28" stopIfTrue="1">
      <formula>ISBLANK(P8)</formula>
    </cfRule>
  </conditionalFormatting>
  <conditionalFormatting sqref="P8:P13">
    <cfRule type="expression" priority="61" dxfId="1" stopIfTrue="1">
      <formula>ISBLANK(O8)</formula>
    </cfRule>
    <cfRule type="expression" priority="62" dxfId="28" stopIfTrue="1">
      <formula>ISBLANK(P8)</formula>
    </cfRule>
  </conditionalFormatting>
  <conditionalFormatting sqref="P8:P13">
    <cfRule type="expression" priority="59" dxfId="1" stopIfTrue="1">
      <formula>ISBLANK(O8)</formula>
    </cfRule>
    <cfRule type="expression" priority="60" dxfId="28" stopIfTrue="1">
      <formula>ISBLANK(P8)</formula>
    </cfRule>
  </conditionalFormatting>
  <conditionalFormatting sqref="P8:P13">
    <cfRule type="expression" priority="57" dxfId="1" stopIfTrue="1">
      <formula>ISBLANK(O8)</formula>
    </cfRule>
    <cfRule type="expression" priority="58" dxfId="28" stopIfTrue="1">
      <formula>ISBLANK(P8)</formula>
    </cfRule>
  </conditionalFormatting>
  <conditionalFormatting sqref="P8:P13">
    <cfRule type="expression" priority="55" dxfId="1" stopIfTrue="1">
      <formula>ISBLANK(O8)</formula>
    </cfRule>
    <cfRule type="expression" priority="56" dxfId="28" stopIfTrue="1">
      <formula>ISBLANK(P8)</formula>
    </cfRule>
  </conditionalFormatting>
  <conditionalFormatting sqref="P8:P13">
    <cfRule type="expression" priority="53" dxfId="1" stopIfTrue="1">
      <formula>ISBLANK(O8)</formula>
    </cfRule>
    <cfRule type="expression" priority="54" dxfId="28" stopIfTrue="1">
      <formula>ISBLANK(P8)</formula>
    </cfRule>
  </conditionalFormatting>
  <conditionalFormatting sqref="P9:P13">
    <cfRule type="expression" priority="51" dxfId="1" stopIfTrue="1">
      <formula>ISBLANK(O9)</formula>
    </cfRule>
    <cfRule type="expression" priority="52" dxfId="28" stopIfTrue="1">
      <formula>ISBLANK(P9)</formula>
    </cfRule>
  </conditionalFormatting>
  <conditionalFormatting sqref="P9:P13">
    <cfRule type="expression" priority="49" dxfId="1" stopIfTrue="1">
      <formula>ISBLANK(O9)</formula>
    </cfRule>
    <cfRule type="expression" priority="50" dxfId="28" stopIfTrue="1">
      <formula>ISBLANK(P9)</formula>
    </cfRule>
  </conditionalFormatting>
  <conditionalFormatting sqref="P9:P13">
    <cfRule type="expression" priority="47" dxfId="1" stopIfTrue="1">
      <formula>ISBLANK(O9)</formula>
    </cfRule>
    <cfRule type="expression" priority="48" dxfId="28" stopIfTrue="1">
      <formula>ISBLANK(P9)</formula>
    </cfRule>
  </conditionalFormatting>
  <conditionalFormatting sqref="Q8:Q13">
    <cfRule type="expression" priority="45" dxfId="1" stopIfTrue="1">
      <formula>ISBLANK(M8)</formula>
    </cfRule>
    <cfRule type="expression" priority="46" dxfId="0" stopIfTrue="1">
      <formula>ISBLANK(Q8)</formula>
    </cfRule>
  </conditionalFormatting>
  <conditionalFormatting sqref="Q8:Q13">
    <cfRule type="expression" priority="43" dxfId="1" stopIfTrue="1">
      <formula>ISBLANK(M8)</formula>
    </cfRule>
    <cfRule type="expression" priority="44" dxfId="0" stopIfTrue="1">
      <formula>ISBLANK(Q8)</formula>
    </cfRule>
  </conditionalFormatting>
  <conditionalFormatting sqref="Q8:Q13">
    <cfRule type="expression" priority="41" dxfId="1" stopIfTrue="1">
      <formula>ISBLANK(M8)</formula>
    </cfRule>
    <cfRule type="expression" priority="42" dxfId="0" stopIfTrue="1">
      <formula>ISBLANK(Q8)</formula>
    </cfRule>
  </conditionalFormatting>
  <conditionalFormatting sqref="Q9:Q13">
    <cfRule type="expression" priority="39" dxfId="1" stopIfTrue="1">
      <formula>ISBLANK(M9)</formula>
    </cfRule>
    <cfRule type="expression" priority="40" dxfId="0" stopIfTrue="1">
      <formula>ISBLANK(Q9)</formula>
    </cfRule>
  </conditionalFormatting>
  <conditionalFormatting sqref="H8:I10 L8:N10">
    <cfRule type="expression" priority="38" dxfId="1" stopIfTrue="1">
      <formula>NOT(ISBLANK(H8))</formula>
    </cfRule>
  </conditionalFormatting>
  <conditionalFormatting sqref="M8:N10">
    <cfRule type="expression" priority="37" dxfId="1" stopIfTrue="1">
      <formula>NOT(ISBLANK(M8))</formula>
    </cfRule>
  </conditionalFormatting>
  <conditionalFormatting sqref="N8:N10">
    <cfRule type="expression" priority="36" dxfId="1" stopIfTrue="1">
      <formula>ISBLANK(L8)</formula>
    </cfRule>
  </conditionalFormatting>
  <conditionalFormatting sqref="N8:N10">
    <cfRule type="expression" priority="35" dxfId="1" stopIfTrue="1">
      <formula>ISBLANK(M8)</formula>
    </cfRule>
  </conditionalFormatting>
  <conditionalFormatting sqref="O8:O10">
    <cfRule type="expression" priority="34" dxfId="1" stopIfTrue="1">
      <formula>NOT(ISBLANK(O8))</formula>
    </cfRule>
  </conditionalFormatting>
  <conditionalFormatting sqref="P8:P10">
    <cfRule type="expression" priority="32" dxfId="1" stopIfTrue="1">
      <formula>ISBLANK(O8)</formula>
    </cfRule>
    <cfRule type="expression" priority="33" dxfId="28" stopIfTrue="1">
      <formula>ISBLANK(P8)</formula>
    </cfRule>
  </conditionalFormatting>
  <conditionalFormatting sqref="P8:P10">
    <cfRule type="expression" priority="30" dxfId="1" stopIfTrue="1">
      <formula>ISBLANK(O8)</formula>
    </cfRule>
    <cfRule type="expression" priority="31" dxfId="28" stopIfTrue="1">
      <formula>ISBLANK(P8)</formula>
    </cfRule>
  </conditionalFormatting>
  <conditionalFormatting sqref="P8:P10">
    <cfRule type="expression" priority="28" dxfId="1" stopIfTrue="1">
      <formula>ISBLANK(O8)</formula>
    </cfRule>
    <cfRule type="expression" priority="29" dxfId="28" stopIfTrue="1">
      <formula>ISBLANK(P8)</formula>
    </cfRule>
  </conditionalFormatting>
  <conditionalFormatting sqref="P8:P10">
    <cfRule type="expression" priority="26" dxfId="1" stopIfTrue="1">
      <formula>ISBLANK(O8)</formula>
    </cfRule>
    <cfRule type="expression" priority="27" dxfId="28" stopIfTrue="1">
      <formula>ISBLANK(P8)</formula>
    </cfRule>
  </conditionalFormatting>
  <conditionalFormatting sqref="O8:O10">
    <cfRule type="expression" priority="25" dxfId="1" stopIfTrue="1">
      <formula>NOT(ISBLANK(O8))</formula>
    </cfRule>
  </conditionalFormatting>
  <conditionalFormatting sqref="P8:P10">
    <cfRule type="expression" priority="23" dxfId="1" stopIfTrue="1">
      <formula>ISBLANK(O8)</formula>
    </cfRule>
    <cfRule type="expression" priority="24" dxfId="28" stopIfTrue="1">
      <formula>ISBLANK(P8)</formula>
    </cfRule>
  </conditionalFormatting>
  <conditionalFormatting sqref="P8:P10">
    <cfRule type="expression" priority="21" dxfId="1" stopIfTrue="1">
      <formula>ISBLANK(O8)</formula>
    </cfRule>
    <cfRule type="expression" priority="22" dxfId="28" stopIfTrue="1">
      <formula>ISBLANK(P8)</formula>
    </cfRule>
  </conditionalFormatting>
  <conditionalFormatting sqref="P8:P10">
    <cfRule type="expression" priority="19" dxfId="1" stopIfTrue="1">
      <formula>ISBLANK(O8)</formula>
    </cfRule>
    <cfRule type="expression" priority="20" dxfId="28" stopIfTrue="1">
      <formula>ISBLANK(P8)</formula>
    </cfRule>
  </conditionalFormatting>
  <conditionalFormatting sqref="P8:P10">
    <cfRule type="expression" priority="17" dxfId="1" stopIfTrue="1">
      <formula>ISBLANK(O8)</formula>
    </cfRule>
    <cfRule type="expression" priority="18" dxfId="28" stopIfTrue="1">
      <formula>ISBLANK(P8)</formula>
    </cfRule>
  </conditionalFormatting>
  <conditionalFormatting sqref="P9:P10">
    <cfRule type="expression" priority="15" dxfId="1" stopIfTrue="1">
      <formula>ISBLANK(O9)</formula>
    </cfRule>
    <cfRule type="expression" priority="16" dxfId="28" stopIfTrue="1">
      <formula>ISBLANK(P9)</formula>
    </cfRule>
  </conditionalFormatting>
  <conditionalFormatting sqref="P9:P10">
    <cfRule type="expression" priority="13" dxfId="1" stopIfTrue="1">
      <formula>ISBLANK(O9)</formula>
    </cfRule>
    <cfRule type="expression" priority="14" dxfId="28" stopIfTrue="1">
      <formula>ISBLANK(P9)</formula>
    </cfRule>
  </conditionalFormatting>
  <conditionalFormatting sqref="P9:P10">
    <cfRule type="expression" priority="11" dxfId="1" stopIfTrue="1">
      <formula>ISBLANK(O9)</formula>
    </cfRule>
    <cfRule type="expression" priority="12" dxfId="28" stopIfTrue="1">
      <formula>ISBLANK(P9)</formula>
    </cfRule>
  </conditionalFormatting>
  <conditionalFormatting sqref="Q8:Q10">
    <cfRule type="expression" priority="9" dxfId="1" stopIfTrue="1">
      <formula>ISBLANK(N8)</formula>
    </cfRule>
    <cfRule type="expression" priority="10" dxfId="0" stopIfTrue="1">
      <formula>ISBLANK(Q8)</formula>
    </cfRule>
  </conditionalFormatting>
  <conditionalFormatting sqref="Q8:Q10">
    <cfRule type="expression" priority="7" dxfId="1" stopIfTrue="1">
      <formula>ISBLANK(N8)</formula>
    </cfRule>
    <cfRule type="expression" priority="8" dxfId="0" stopIfTrue="1">
      <formula>ISBLANK(Q8)</formula>
    </cfRule>
  </conditionalFormatting>
  <conditionalFormatting sqref="Q8:Q10">
    <cfRule type="expression" priority="5" dxfId="1" stopIfTrue="1">
      <formula>ISBLANK(N8)</formula>
    </cfRule>
    <cfRule type="expression" priority="6" dxfId="0" stopIfTrue="1">
      <formula>ISBLANK(Q8)</formula>
    </cfRule>
  </conditionalFormatting>
  <conditionalFormatting sqref="Q8:Q10">
    <cfRule type="expression" priority="3" dxfId="1" stopIfTrue="1">
      <formula>ISBLANK(N8)</formula>
    </cfRule>
    <cfRule type="expression" priority="4" dxfId="0" stopIfTrue="1">
      <formula>ISBLANK(Q8)</formula>
    </cfRule>
  </conditionalFormatting>
  <conditionalFormatting sqref="Q9:Q10">
    <cfRule type="expression" priority="1" dxfId="1" stopIfTrue="1">
      <formula>ISBLANK(N9)</formula>
    </cfRule>
    <cfRule type="expression" priority="2" dxfId="0" stopIfTrue="1">
      <formula>ISBLANK(Q9)</formula>
    </cfRule>
  </conditionalFormatting>
  <printOptions/>
  <pageMargins left="0.3645833333333333" right="0.21875" top="0.3541666666666667" bottom="0.7874015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>
    <tabColor rgb="FFFFC000"/>
  </sheetPr>
  <dimension ref="A1:AE25"/>
  <sheetViews>
    <sheetView view="pageLayout" workbookViewId="0" topLeftCell="A1">
      <selection activeCell="A1" sqref="A1:IV4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6.00390625" style="0" customWidth="1"/>
    <col min="4" max="4" width="7.7109375" style="0" bestFit="1" customWidth="1"/>
    <col min="5" max="5" width="7.140625" style="0" customWidth="1"/>
    <col min="6" max="6" width="23.7109375" style="0" customWidth="1"/>
    <col min="7" max="7" width="13.140625" style="0" customWidth="1"/>
    <col min="8" max="8" width="14.57421875" style="0" bestFit="1" customWidth="1"/>
    <col min="9" max="9" width="8.140625" style="0" bestFit="1" customWidth="1"/>
    <col min="10" max="11" width="2.28125" style="0" bestFit="1" customWidth="1"/>
    <col min="12" max="12" width="8.140625" style="0" bestFit="1" customWidth="1"/>
    <col min="13" max="14" width="2.28125" style="0" bestFit="1" customWidth="1"/>
    <col min="15" max="15" width="8.28125" style="0" bestFit="1" customWidth="1"/>
    <col min="16" max="16" width="2.140625" style="0" bestFit="1" customWidth="1"/>
    <col min="17" max="17" width="2.28125" style="0" bestFit="1" customWidth="1"/>
    <col min="18" max="18" width="7.140625" style="0" bestFit="1" customWidth="1"/>
    <col min="19" max="19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29" s="4" customFormat="1" ht="13.5" thickBot="1">
      <c r="A5" s="154" t="s">
        <v>54</v>
      </c>
      <c r="B5" s="156"/>
      <c r="C5" s="145"/>
      <c r="D5" s="145"/>
      <c r="E5" s="145"/>
      <c r="G5" s="75" t="s">
        <v>58</v>
      </c>
      <c r="H5" s="84">
        <v>15</v>
      </c>
      <c r="I5" s="150" t="s">
        <v>59</v>
      </c>
      <c r="J5" s="145"/>
      <c r="K5" s="84"/>
      <c r="L5" s="84">
        <v>15</v>
      </c>
      <c r="M5" s="150" t="s">
        <v>60</v>
      </c>
      <c r="N5" s="157"/>
      <c r="O5" s="157"/>
      <c r="P5" s="90"/>
      <c r="Q5" s="84">
        <v>0</v>
      </c>
      <c r="R5" s="90"/>
      <c r="S5" s="90"/>
      <c r="T5" s="84"/>
      <c r="U5" s="85"/>
      <c r="V5" s="85"/>
      <c r="W5" s="85"/>
      <c r="X5" s="85"/>
      <c r="Y5" s="85"/>
      <c r="Z5" s="85"/>
      <c r="AA5" s="85"/>
      <c r="AB5" s="85"/>
      <c r="AC5" s="85"/>
    </row>
    <row r="6" spans="1:29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123" t="s">
        <v>66</v>
      </c>
      <c r="O6" s="98" t="s">
        <v>36</v>
      </c>
      <c r="P6" s="123" t="s">
        <v>28</v>
      </c>
      <c r="Q6" s="123" t="s">
        <v>66</v>
      </c>
      <c r="R6" s="152" t="s">
        <v>21</v>
      </c>
      <c r="S6" s="152" t="s">
        <v>69</v>
      </c>
      <c r="T6" s="93"/>
      <c r="U6" s="92"/>
      <c r="V6" s="92"/>
      <c r="W6" s="92"/>
      <c r="X6" s="92"/>
      <c r="Y6" s="92"/>
      <c r="Z6" s="92"/>
      <c r="AA6" s="92"/>
      <c r="AB6" s="92"/>
      <c r="AC6" s="92"/>
    </row>
    <row r="7" spans="1:29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13" t="s">
        <v>39</v>
      </c>
      <c r="J7" s="124"/>
      <c r="K7" s="124"/>
      <c r="L7" s="13" t="s">
        <v>39</v>
      </c>
      <c r="M7" s="124"/>
      <c r="N7" s="124"/>
      <c r="O7" s="13" t="s">
        <v>39</v>
      </c>
      <c r="P7" s="124"/>
      <c r="Q7" s="124"/>
      <c r="R7" s="153"/>
      <c r="S7" s="153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2.75">
      <c r="A8" s="69">
        <v>1</v>
      </c>
      <c r="B8" s="14">
        <v>604</v>
      </c>
      <c r="C8" s="41" t="s">
        <v>172</v>
      </c>
      <c r="D8" s="37" t="s">
        <v>173</v>
      </c>
      <c r="E8" s="52"/>
      <c r="F8" s="38" t="s">
        <v>98</v>
      </c>
      <c r="G8" s="38"/>
      <c r="H8" s="38" t="s">
        <v>174</v>
      </c>
      <c r="I8" s="79">
        <v>0.0007067129629629629</v>
      </c>
      <c r="J8" s="47">
        <v>0</v>
      </c>
      <c r="K8" s="47">
        <v>0</v>
      </c>
      <c r="L8" s="79">
        <v>0.0006906249999999999</v>
      </c>
      <c r="M8" s="47">
        <v>0</v>
      </c>
      <c r="N8" s="31">
        <v>0</v>
      </c>
      <c r="O8" s="78">
        <v>0.000688425925925926</v>
      </c>
      <c r="P8" s="24">
        <v>0</v>
      </c>
      <c r="Q8" s="24">
        <v>0</v>
      </c>
      <c r="R8" s="18">
        <v>0.001379050925925926</v>
      </c>
      <c r="S8" s="54"/>
      <c r="T8" s="87"/>
      <c r="U8" s="92"/>
      <c r="V8" s="92"/>
      <c r="W8" s="92"/>
      <c r="X8" s="92"/>
      <c r="Y8" s="87"/>
      <c r="Z8" s="87"/>
      <c r="AA8" s="87"/>
      <c r="AB8" s="87"/>
      <c r="AC8" s="87"/>
    </row>
    <row r="9" spans="1:29" ht="12.75">
      <c r="A9" s="71">
        <v>2</v>
      </c>
      <c r="B9" s="14">
        <v>603</v>
      </c>
      <c r="C9" s="41" t="s">
        <v>182</v>
      </c>
      <c r="D9" s="37" t="s">
        <v>183</v>
      </c>
      <c r="E9" s="52" t="s">
        <v>300</v>
      </c>
      <c r="F9" s="38" t="s">
        <v>121</v>
      </c>
      <c r="G9" s="38"/>
      <c r="H9" s="38" t="s">
        <v>142</v>
      </c>
      <c r="I9" s="79">
        <v>0.0007146990740740741</v>
      </c>
      <c r="J9" s="47">
        <v>1</v>
      </c>
      <c r="K9" s="47">
        <v>0</v>
      </c>
      <c r="L9" s="79">
        <v>0.0007119212962962963</v>
      </c>
      <c r="M9" s="47">
        <v>0</v>
      </c>
      <c r="N9" s="31">
        <v>0</v>
      </c>
      <c r="O9" s="78">
        <v>0.000704513888888889</v>
      </c>
      <c r="P9" s="24">
        <v>0</v>
      </c>
      <c r="Q9" s="24">
        <v>0</v>
      </c>
      <c r="R9" s="18">
        <v>0.0014164351851851853</v>
      </c>
      <c r="S9" s="55">
        <v>3.738425925925936E-05</v>
      </c>
      <c r="T9" s="84"/>
      <c r="U9" s="85"/>
      <c r="V9" s="85"/>
      <c r="W9" s="85"/>
      <c r="X9" s="85"/>
      <c r="Y9" s="85"/>
      <c r="Z9" s="85"/>
      <c r="AA9" s="85"/>
      <c r="AB9" s="85"/>
      <c r="AC9" s="85"/>
    </row>
    <row r="10" spans="1:29" ht="12.75">
      <c r="A10" s="69">
        <v>3</v>
      </c>
      <c r="B10" s="14">
        <v>608</v>
      </c>
      <c r="C10" s="41" t="s">
        <v>179</v>
      </c>
      <c r="D10" s="37" t="s">
        <v>180</v>
      </c>
      <c r="E10" s="52"/>
      <c r="F10" s="38"/>
      <c r="G10" s="38"/>
      <c r="H10" s="38" t="s">
        <v>181</v>
      </c>
      <c r="I10" s="79">
        <v>0.0007228009259259259</v>
      </c>
      <c r="J10" s="47">
        <v>0</v>
      </c>
      <c r="K10" s="47">
        <v>0</v>
      </c>
      <c r="L10" s="79">
        <v>0.0007174768518518518</v>
      </c>
      <c r="M10" s="47">
        <v>0</v>
      </c>
      <c r="N10" s="31">
        <v>0</v>
      </c>
      <c r="O10" s="78">
        <v>0.0007049768518518519</v>
      </c>
      <c r="P10" s="24">
        <v>0</v>
      </c>
      <c r="Q10" s="24">
        <v>0</v>
      </c>
      <c r="R10" s="18">
        <v>0.0014224537037037038</v>
      </c>
      <c r="S10" s="55">
        <v>6.018518518518482E-06</v>
      </c>
      <c r="T10" s="93"/>
      <c r="U10" s="92"/>
      <c r="V10" s="92"/>
      <c r="W10" s="92"/>
      <c r="X10" s="92"/>
      <c r="Y10" s="92"/>
      <c r="Z10" s="92"/>
      <c r="AA10" s="92"/>
      <c r="AB10" s="92"/>
      <c r="AC10" s="92"/>
    </row>
    <row r="11" spans="1:29" ht="12.75">
      <c r="A11" s="71">
        <v>4</v>
      </c>
      <c r="B11" s="14">
        <v>602</v>
      </c>
      <c r="C11" s="41" t="s">
        <v>164</v>
      </c>
      <c r="D11" s="37" t="s">
        <v>165</v>
      </c>
      <c r="E11" s="52"/>
      <c r="F11" s="38" t="s">
        <v>166</v>
      </c>
      <c r="G11" s="38"/>
      <c r="H11" s="38" t="s">
        <v>167</v>
      </c>
      <c r="I11" s="79">
        <v>0.0007261574074074075</v>
      </c>
      <c r="J11" s="47">
        <v>0</v>
      </c>
      <c r="K11" s="47">
        <v>0</v>
      </c>
      <c r="L11" s="79">
        <v>0.0007166666666666667</v>
      </c>
      <c r="M11" s="47">
        <v>0</v>
      </c>
      <c r="N11" s="31">
        <v>0</v>
      </c>
      <c r="O11" s="78">
        <v>0.0007182870370370371</v>
      </c>
      <c r="P11" s="24">
        <v>0</v>
      </c>
      <c r="Q11" s="24">
        <v>0</v>
      </c>
      <c r="R11" s="18">
        <v>0.001434953703703704</v>
      </c>
      <c r="S11" s="55">
        <v>1.2500000000000141E-05</v>
      </c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12.75">
      <c r="A12" s="72">
        <v>5</v>
      </c>
      <c r="B12" s="19">
        <v>606</v>
      </c>
      <c r="C12" s="42" t="s">
        <v>153</v>
      </c>
      <c r="D12" s="39" t="s">
        <v>154</v>
      </c>
      <c r="E12" s="53" t="s">
        <v>300</v>
      </c>
      <c r="F12" s="40"/>
      <c r="G12" s="40"/>
      <c r="H12" s="40" t="s">
        <v>155</v>
      </c>
      <c r="I12" s="80">
        <v>0.0007357638888888888</v>
      </c>
      <c r="J12" s="48">
        <v>0</v>
      </c>
      <c r="K12" s="48">
        <v>0</v>
      </c>
      <c r="L12" s="80">
        <v>0.0007270833333333334</v>
      </c>
      <c r="M12" s="48">
        <v>0</v>
      </c>
      <c r="N12" s="32">
        <v>0</v>
      </c>
      <c r="O12" s="49">
        <v>0.0007159722222222221</v>
      </c>
      <c r="P12" s="25">
        <v>0</v>
      </c>
      <c r="Q12" s="25">
        <v>0</v>
      </c>
      <c r="R12" s="23">
        <v>0.0014430555555555555</v>
      </c>
      <c r="S12" s="56">
        <v>8.101851851851586E-06</v>
      </c>
      <c r="T12" s="87"/>
      <c r="U12" s="92"/>
      <c r="V12" s="92"/>
      <c r="W12" s="92"/>
      <c r="X12" s="92"/>
      <c r="Y12" s="87"/>
      <c r="Z12" s="87"/>
      <c r="AA12" s="87"/>
      <c r="AB12" s="87"/>
      <c r="AC12" s="87"/>
    </row>
    <row r="13" spans="1:29" ht="12.75">
      <c r="A13" s="71">
        <v>6</v>
      </c>
      <c r="B13" s="14">
        <v>611</v>
      </c>
      <c r="C13" s="41" t="s">
        <v>187</v>
      </c>
      <c r="D13" s="37" t="s">
        <v>188</v>
      </c>
      <c r="E13" s="52" t="s">
        <v>300</v>
      </c>
      <c r="F13" s="38" t="s">
        <v>162</v>
      </c>
      <c r="G13" s="38"/>
      <c r="H13" s="38" t="s">
        <v>163</v>
      </c>
      <c r="I13" s="79">
        <v>0.0007398148148148148</v>
      </c>
      <c r="J13" s="47">
        <v>0</v>
      </c>
      <c r="K13" s="47">
        <v>0</v>
      </c>
      <c r="L13" s="79">
        <v>0.0007310185185185184</v>
      </c>
      <c r="M13" s="47">
        <v>0</v>
      </c>
      <c r="N13" s="31">
        <v>0</v>
      </c>
      <c r="O13" s="78">
        <v>0.0007310185185185184</v>
      </c>
      <c r="P13" s="24">
        <v>0</v>
      </c>
      <c r="Q13" s="24">
        <v>0</v>
      </c>
      <c r="R13" s="18">
        <v>0.0014620370370370369</v>
      </c>
      <c r="S13" s="112">
        <v>1.8981481481481367E-05</v>
      </c>
      <c r="T13" s="84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12.75">
      <c r="A14" s="69">
        <v>7</v>
      </c>
      <c r="B14" s="70">
        <v>610</v>
      </c>
      <c r="C14" s="33" t="s">
        <v>160</v>
      </c>
      <c r="D14" s="101" t="s">
        <v>161</v>
      </c>
      <c r="E14" s="50"/>
      <c r="F14" s="34" t="s">
        <v>162</v>
      </c>
      <c r="G14" s="34"/>
      <c r="H14" s="34" t="s">
        <v>163</v>
      </c>
      <c r="I14" s="102">
        <v>0.000767824074074074</v>
      </c>
      <c r="J14" s="103">
        <v>0</v>
      </c>
      <c r="K14" s="103">
        <v>0</v>
      </c>
      <c r="L14" s="102">
        <v>0.0007347222222222222</v>
      </c>
      <c r="M14" s="103">
        <v>0</v>
      </c>
      <c r="N14" s="31">
        <v>0</v>
      </c>
      <c r="O14" s="78">
        <v>0.000747337962962963</v>
      </c>
      <c r="P14" s="24">
        <v>0</v>
      </c>
      <c r="Q14" s="24">
        <v>0</v>
      </c>
      <c r="R14" s="18">
        <v>0.0014820601851851852</v>
      </c>
      <c r="S14" s="113">
        <v>2.0023148148148352E-05</v>
      </c>
      <c r="T14" s="93"/>
      <c r="U14" s="92"/>
      <c r="V14" s="92"/>
      <c r="W14" s="92"/>
      <c r="X14" s="92"/>
      <c r="Y14" s="92"/>
      <c r="Z14" s="92"/>
      <c r="AA14" s="92"/>
      <c r="AB14" s="92"/>
      <c r="AC14" s="92"/>
    </row>
    <row r="15" spans="1:29" ht="12.75">
      <c r="A15" s="71">
        <v>8</v>
      </c>
      <c r="B15" s="70">
        <v>601</v>
      </c>
      <c r="C15" s="33" t="s">
        <v>143</v>
      </c>
      <c r="D15" s="101" t="s">
        <v>177</v>
      </c>
      <c r="E15" s="50"/>
      <c r="F15" s="34" t="s">
        <v>98</v>
      </c>
      <c r="G15" s="34"/>
      <c r="H15" s="34" t="s">
        <v>178</v>
      </c>
      <c r="I15" s="102">
        <v>0.0007563657407407407</v>
      </c>
      <c r="J15" s="103">
        <v>0</v>
      </c>
      <c r="K15" s="103">
        <v>0</v>
      </c>
      <c r="L15" s="102">
        <v>0.0007465277777777778</v>
      </c>
      <c r="M15" s="103">
        <v>0</v>
      </c>
      <c r="N15" s="31">
        <v>0</v>
      </c>
      <c r="O15" s="78">
        <v>0.0007539351851851852</v>
      </c>
      <c r="P15" s="24">
        <v>0</v>
      </c>
      <c r="Q15" s="24">
        <v>0</v>
      </c>
      <c r="R15" s="18">
        <v>0.001500462962962963</v>
      </c>
      <c r="S15" s="113">
        <v>1.8402777777777775E-05</v>
      </c>
      <c r="T15" s="92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ht="12.75">
      <c r="A16" s="69">
        <v>9</v>
      </c>
      <c r="B16" s="70">
        <v>607</v>
      </c>
      <c r="C16" s="33" t="s">
        <v>136</v>
      </c>
      <c r="D16" s="101" t="s">
        <v>175</v>
      </c>
      <c r="E16" s="50"/>
      <c r="F16" s="34"/>
      <c r="G16" s="34"/>
      <c r="H16" s="34" t="s">
        <v>137</v>
      </c>
      <c r="I16" s="102">
        <v>0.0007472222222222224</v>
      </c>
      <c r="J16" s="103">
        <v>1</v>
      </c>
      <c r="K16" s="103">
        <v>0</v>
      </c>
      <c r="L16" s="102">
        <v>0.0007530092592592593</v>
      </c>
      <c r="M16" s="103">
        <v>0</v>
      </c>
      <c r="N16" s="31">
        <v>0</v>
      </c>
      <c r="O16" s="78">
        <v>0.000753587962962963</v>
      </c>
      <c r="P16" s="24">
        <v>0</v>
      </c>
      <c r="Q16" s="24">
        <v>0</v>
      </c>
      <c r="R16" s="18">
        <v>0.001506597222222222</v>
      </c>
      <c r="S16" s="113">
        <v>6.134259259259114E-06</v>
      </c>
      <c r="T16" s="87"/>
      <c r="U16" s="92"/>
      <c r="V16" s="92"/>
      <c r="W16" s="92"/>
      <c r="X16" s="92"/>
      <c r="Y16" s="87"/>
      <c r="Z16" s="87"/>
      <c r="AA16" s="87"/>
      <c r="AB16" s="87"/>
      <c r="AC16" s="87"/>
    </row>
    <row r="17" spans="1:29" ht="12.75">
      <c r="A17" s="74">
        <v>10</v>
      </c>
      <c r="B17" s="73">
        <v>612</v>
      </c>
      <c r="C17" s="35" t="s">
        <v>134</v>
      </c>
      <c r="D17" s="105" t="s">
        <v>157</v>
      </c>
      <c r="E17" s="51"/>
      <c r="F17" s="36" t="s">
        <v>158</v>
      </c>
      <c r="G17" s="36"/>
      <c r="H17" s="36" t="s">
        <v>159</v>
      </c>
      <c r="I17" s="106">
        <v>0.0007601851851851852</v>
      </c>
      <c r="J17" s="107">
        <v>2</v>
      </c>
      <c r="K17" s="107">
        <v>0</v>
      </c>
      <c r="L17" s="106">
        <v>0.0007512731481481482</v>
      </c>
      <c r="M17" s="107">
        <v>0</v>
      </c>
      <c r="N17" s="32">
        <v>0</v>
      </c>
      <c r="O17" s="49">
        <v>0.0007592592592592591</v>
      </c>
      <c r="P17" s="25">
        <v>0</v>
      </c>
      <c r="Q17" s="25">
        <v>0</v>
      </c>
      <c r="R17" s="46">
        <v>0.0015105324074074073</v>
      </c>
      <c r="S17" s="114">
        <v>3.935185185185161E-06</v>
      </c>
      <c r="T17" s="84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ht="12.75">
      <c r="A18" s="69">
        <v>11</v>
      </c>
      <c r="B18" s="70">
        <v>605</v>
      </c>
      <c r="C18" s="33" t="s">
        <v>156</v>
      </c>
      <c r="D18" s="101">
        <v>1152793</v>
      </c>
      <c r="E18" s="50" t="s">
        <v>300</v>
      </c>
      <c r="F18" s="34"/>
      <c r="G18" s="34"/>
      <c r="H18" s="34" t="s">
        <v>142</v>
      </c>
      <c r="I18" s="102">
        <v>0.0007710648148148148</v>
      </c>
      <c r="J18" s="103">
        <v>0</v>
      </c>
      <c r="K18" s="103">
        <v>0</v>
      </c>
      <c r="L18" s="102">
        <v>0.00076875</v>
      </c>
      <c r="M18" s="103">
        <v>0</v>
      </c>
      <c r="N18" s="81">
        <v>0</v>
      </c>
      <c r="O18" s="78">
        <v>0.0007548611111111111</v>
      </c>
      <c r="P18" s="24">
        <v>0</v>
      </c>
      <c r="Q18" s="24">
        <v>0</v>
      </c>
      <c r="R18" s="18">
        <v>0.001523611111111111</v>
      </c>
      <c r="S18" s="113">
        <v>1.3078703703703733E-05</v>
      </c>
      <c r="T18" s="93"/>
      <c r="U18" s="92"/>
      <c r="V18" s="92"/>
      <c r="W18" s="92"/>
      <c r="X18" s="92"/>
      <c r="Y18" s="92"/>
      <c r="Z18" s="92"/>
      <c r="AA18" s="92"/>
      <c r="AB18" s="92"/>
      <c r="AC18" s="92"/>
    </row>
    <row r="19" spans="1:19" ht="18">
      <c r="A19" s="71">
        <v>12</v>
      </c>
      <c r="B19" s="70">
        <v>600</v>
      </c>
      <c r="C19" s="33" t="s">
        <v>149</v>
      </c>
      <c r="D19" s="101" t="s">
        <v>150</v>
      </c>
      <c r="E19" s="50"/>
      <c r="F19" s="34" t="s">
        <v>151</v>
      </c>
      <c r="G19" s="34"/>
      <c r="H19" s="34" t="s">
        <v>152</v>
      </c>
      <c r="I19" s="102">
        <v>0.000791087962962963</v>
      </c>
      <c r="J19" s="103">
        <v>0</v>
      </c>
      <c r="K19" s="103">
        <v>0</v>
      </c>
      <c r="L19" s="102">
        <v>0.000764699074074074</v>
      </c>
      <c r="M19" s="103">
        <v>0</v>
      </c>
      <c r="N19" s="31">
        <v>0</v>
      </c>
      <c r="O19" s="78">
        <v>0.0007743055555555555</v>
      </c>
      <c r="P19" s="24">
        <v>0</v>
      </c>
      <c r="Q19" s="24">
        <v>0</v>
      </c>
      <c r="R19" s="18">
        <v>0.0015390046296296295</v>
      </c>
      <c r="S19" s="113">
        <v>1.5393518518518534E-05</v>
      </c>
    </row>
    <row r="20" spans="1:19" ht="12.75">
      <c r="A20" s="69">
        <v>13</v>
      </c>
      <c r="B20" s="70">
        <v>609</v>
      </c>
      <c r="C20" s="33" t="s">
        <v>139</v>
      </c>
      <c r="D20" s="101" t="s">
        <v>168</v>
      </c>
      <c r="E20" s="50" t="s">
        <v>300</v>
      </c>
      <c r="F20" s="34" t="s">
        <v>169</v>
      </c>
      <c r="G20" s="34" t="s">
        <v>170</v>
      </c>
      <c r="H20" s="34" t="s">
        <v>171</v>
      </c>
      <c r="I20" s="102">
        <v>0.0008152777777777777</v>
      </c>
      <c r="J20" s="103">
        <v>0</v>
      </c>
      <c r="K20" s="103">
        <v>0</v>
      </c>
      <c r="L20" s="102">
        <v>0.0007957175925925925</v>
      </c>
      <c r="M20" s="103">
        <v>0</v>
      </c>
      <c r="N20" s="31">
        <v>0</v>
      </c>
      <c r="O20" s="78">
        <v>0.0007958333333333333</v>
      </c>
      <c r="P20" s="24">
        <v>0</v>
      </c>
      <c r="Q20" s="24">
        <v>0</v>
      </c>
      <c r="R20" s="18">
        <v>0.001591550925925926</v>
      </c>
      <c r="S20" s="113">
        <v>5.254629629629641E-05</v>
      </c>
    </row>
    <row r="21" spans="1:19" ht="12.75">
      <c r="A21" s="71">
        <v>14</v>
      </c>
      <c r="B21" s="70">
        <v>613</v>
      </c>
      <c r="C21" s="33" t="s">
        <v>135</v>
      </c>
      <c r="D21" s="101"/>
      <c r="E21" s="50"/>
      <c r="F21" s="34"/>
      <c r="G21" s="34"/>
      <c r="H21" s="34"/>
      <c r="I21" s="102">
        <v>0.0007837962962962963</v>
      </c>
      <c r="J21" s="103">
        <v>0</v>
      </c>
      <c r="K21" s="103">
        <v>0</v>
      </c>
      <c r="L21" s="102">
        <v>0.0007688657407407406</v>
      </c>
      <c r="M21" s="103">
        <v>1</v>
      </c>
      <c r="N21" s="31">
        <v>0</v>
      </c>
      <c r="O21" s="78">
        <v>0.0007644675925925926</v>
      </c>
      <c r="P21" s="24">
        <v>1</v>
      </c>
      <c r="Q21" s="24">
        <v>0</v>
      </c>
      <c r="R21" s="18">
        <v>0.0016027777777777776</v>
      </c>
      <c r="S21" s="113">
        <v>1.1226851851851676E-05</v>
      </c>
    </row>
    <row r="22" spans="1:19" ht="12.75">
      <c r="A22" s="72">
        <v>15</v>
      </c>
      <c r="B22" s="73">
        <v>614</v>
      </c>
      <c r="C22" s="35" t="s">
        <v>138</v>
      </c>
      <c r="D22" s="105" t="s">
        <v>176</v>
      </c>
      <c r="E22" s="51"/>
      <c r="F22" s="36" t="s">
        <v>158</v>
      </c>
      <c r="G22" s="36"/>
      <c r="H22" s="36" t="s">
        <v>159</v>
      </c>
      <c r="I22" s="106">
        <v>0.0008615740740740741</v>
      </c>
      <c r="J22" s="107">
        <v>0</v>
      </c>
      <c r="K22" s="107">
        <v>1</v>
      </c>
      <c r="L22" s="106">
        <v>0.0008248842592592593</v>
      </c>
      <c r="M22" s="107">
        <v>0</v>
      </c>
      <c r="N22" s="32">
        <v>1</v>
      </c>
      <c r="O22" s="49">
        <v>0.0008104166666666668</v>
      </c>
      <c r="P22" s="25">
        <v>0</v>
      </c>
      <c r="Q22" s="25">
        <v>1</v>
      </c>
      <c r="R22" s="23">
        <v>0.001982523148148148</v>
      </c>
      <c r="S22" s="114">
        <v>0.00037974537037037057</v>
      </c>
    </row>
    <row r="23" spans="1:19" ht="12.75">
      <c r="A23" s="71" t="s">
        <v>68</v>
      </c>
      <c r="B23" s="70"/>
      <c r="C23" s="33"/>
      <c r="D23" s="101"/>
      <c r="E23" s="50"/>
      <c r="F23" s="34"/>
      <c r="G23" s="34"/>
      <c r="H23" s="34"/>
      <c r="I23" s="102"/>
      <c r="J23" s="103"/>
      <c r="K23" s="103"/>
      <c r="L23" s="102"/>
      <c r="M23" s="103"/>
      <c r="N23" s="103"/>
      <c r="O23" s="103"/>
      <c r="P23" s="104"/>
      <c r="Q23" s="104"/>
      <c r="R23" s="104"/>
      <c r="S23" s="110"/>
    </row>
    <row r="24" spans="1:19" ht="12.75">
      <c r="A24" s="69" t="s">
        <v>68</v>
      </c>
      <c r="B24" s="70"/>
      <c r="C24" s="33"/>
      <c r="D24" s="101"/>
      <c r="E24" s="34"/>
      <c r="F24" s="34"/>
      <c r="G24" s="34"/>
      <c r="H24" s="34"/>
      <c r="I24" s="102"/>
      <c r="J24" s="103"/>
      <c r="K24" s="103"/>
      <c r="L24" s="102"/>
      <c r="M24" s="103"/>
      <c r="N24" s="103"/>
      <c r="O24" s="103"/>
      <c r="P24" s="104"/>
      <c r="Q24" s="104"/>
      <c r="R24" s="104"/>
      <c r="S24" s="110"/>
    </row>
    <row r="25" spans="1:19" ht="12.75">
      <c r="A25" s="71" t="s">
        <v>68</v>
      </c>
      <c r="B25" s="70"/>
      <c r="C25" s="33"/>
      <c r="D25" s="101"/>
      <c r="E25" s="50"/>
      <c r="F25" s="34"/>
      <c r="G25" s="34"/>
      <c r="H25" s="34"/>
      <c r="I25" s="102"/>
      <c r="J25" s="103"/>
      <c r="K25" s="103"/>
      <c r="L25" s="102"/>
      <c r="M25" s="103"/>
      <c r="N25" s="103"/>
      <c r="O25" s="103"/>
      <c r="P25" s="104"/>
      <c r="Q25" s="104"/>
      <c r="R25" s="104"/>
      <c r="S25" s="110"/>
    </row>
  </sheetData>
  <sheetProtection/>
  <mergeCells count="24">
    <mergeCell ref="A1:R1"/>
    <mergeCell ref="G6:G7"/>
    <mergeCell ref="H6:H7"/>
    <mergeCell ref="J6:J7"/>
    <mergeCell ref="K6:K7"/>
    <mergeCell ref="M6:M7"/>
    <mergeCell ref="B6:B7"/>
    <mergeCell ref="C6:C7"/>
    <mergeCell ref="Q6:Q7"/>
    <mergeCell ref="R6:R7"/>
    <mergeCell ref="M5:O5"/>
    <mergeCell ref="A2:C3"/>
    <mergeCell ref="D2:R2"/>
    <mergeCell ref="D3:R3"/>
    <mergeCell ref="S6:S7"/>
    <mergeCell ref="F4:I4"/>
    <mergeCell ref="N6:N7"/>
    <mergeCell ref="A5:E5"/>
    <mergeCell ref="D6:D7"/>
    <mergeCell ref="E6:E7"/>
    <mergeCell ref="F6:F7"/>
    <mergeCell ref="I5:J5"/>
    <mergeCell ref="P6:P7"/>
    <mergeCell ref="A6:A7"/>
  </mergeCells>
  <conditionalFormatting sqref="Q8:Q13">
    <cfRule type="expression" priority="64" dxfId="1" stopIfTrue="1">
      <formula>ISBLANK(#REF!)</formula>
    </cfRule>
    <cfRule type="expression" priority="65" dxfId="0" stopIfTrue="1">
      <formula>ISBLANK(Q8)</formula>
    </cfRule>
  </conditionalFormatting>
  <conditionalFormatting sqref="P8:P13">
    <cfRule type="expression" priority="62" dxfId="1" stopIfTrue="1">
      <formula>ISBLANK(O8)</formula>
    </cfRule>
    <cfRule type="expression" priority="63" dxfId="28" stopIfTrue="1">
      <formula>ISBLANK(P8)</formula>
    </cfRule>
  </conditionalFormatting>
  <conditionalFormatting sqref="P8:P13">
    <cfRule type="expression" priority="60" dxfId="1" stopIfTrue="1">
      <formula>ISBLANK(O8)</formula>
    </cfRule>
    <cfRule type="expression" priority="61" dxfId="28" stopIfTrue="1">
      <formula>ISBLANK(P8)</formula>
    </cfRule>
  </conditionalFormatting>
  <conditionalFormatting sqref="P8:P13">
    <cfRule type="expression" priority="58" dxfId="1" stopIfTrue="1">
      <formula>ISBLANK(O8)</formula>
    </cfRule>
    <cfRule type="expression" priority="59" dxfId="28" stopIfTrue="1">
      <formula>ISBLANK(P8)</formula>
    </cfRule>
  </conditionalFormatting>
  <conditionalFormatting sqref="P8:P13">
    <cfRule type="expression" priority="56" dxfId="1" stopIfTrue="1">
      <formula>ISBLANK(O8)</formula>
    </cfRule>
    <cfRule type="expression" priority="57" dxfId="28" stopIfTrue="1">
      <formula>ISBLANK(P8)</formula>
    </cfRule>
  </conditionalFormatting>
  <conditionalFormatting sqref="P8:P13">
    <cfRule type="expression" priority="54" dxfId="1" stopIfTrue="1">
      <formula>ISBLANK(O8)</formula>
    </cfRule>
    <cfRule type="expression" priority="55" dxfId="28" stopIfTrue="1">
      <formula>ISBLANK(P8)</formula>
    </cfRule>
  </conditionalFormatting>
  <conditionalFormatting sqref="P8:P13">
    <cfRule type="expression" priority="52" dxfId="1" stopIfTrue="1">
      <formula>ISBLANK(O8)</formula>
    </cfRule>
    <cfRule type="expression" priority="53" dxfId="28" stopIfTrue="1">
      <formula>ISBLANK(P8)</formula>
    </cfRule>
  </conditionalFormatting>
  <conditionalFormatting sqref="P8:P13">
    <cfRule type="expression" priority="50" dxfId="1" stopIfTrue="1">
      <formula>ISBLANK(O8)</formula>
    </cfRule>
    <cfRule type="expression" priority="51" dxfId="28" stopIfTrue="1">
      <formula>ISBLANK(P8)</formula>
    </cfRule>
  </conditionalFormatting>
  <conditionalFormatting sqref="P8:P13">
    <cfRule type="expression" priority="48" dxfId="1" stopIfTrue="1">
      <formula>ISBLANK(O8)</formula>
    </cfRule>
    <cfRule type="expression" priority="49" dxfId="28" stopIfTrue="1">
      <formula>ISBLANK(P8)</formula>
    </cfRule>
  </conditionalFormatting>
  <conditionalFormatting sqref="P9:P13">
    <cfRule type="expression" priority="46" dxfId="1" stopIfTrue="1">
      <formula>ISBLANK(O9)</formula>
    </cfRule>
    <cfRule type="expression" priority="47" dxfId="28" stopIfTrue="1">
      <formula>ISBLANK(P9)</formula>
    </cfRule>
  </conditionalFormatting>
  <conditionalFormatting sqref="P9:P13">
    <cfRule type="expression" priority="44" dxfId="1" stopIfTrue="1">
      <formula>ISBLANK(O9)</formula>
    </cfRule>
    <cfRule type="expression" priority="45" dxfId="28" stopIfTrue="1">
      <formula>ISBLANK(P9)</formula>
    </cfRule>
  </conditionalFormatting>
  <conditionalFormatting sqref="P9:P13">
    <cfRule type="expression" priority="42" dxfId="1" stopIfTrue="1">
      <formula>ISBLANK(O9)</formula>
    </cfRule>
    <cfRule type="expression" priority="43" dxfId="28" stopIfTrue="1">
      <formula>ISBLANK(P9)</formula>
    </cfRule>
  </conditionalFormatting>
  <conditionalFormatting sqref="Q8:Q13">
    <cfRule type="expression" priority="40" dxfId="1" stopIfTrue="1">
      <formula>ISBLANK(M8)</formula>
    </cfRule>
    <cfRule type="expression" priority="41" dxfId="0" stopIfTrue="1">
      <formula>ISBLANK(Q8)</formula>
    </cfRule>
  </conditionalFormatting>
  <conditionalFormatting sqref="Q8:Q13">
    <cfRule type="expression" priority="38" dxfId="1" stopIfTrue="1">
      <formula>ISBLANK(M8)</formula>
    </cfRule>
    <cfRule type="expression" priority="39" dxfId="0" stopIfTrue="1">
      <formula>ISBLANK(Q8)</formula>
    </cfRule>
  </conditionalFormatting>
  <conditionalFormatting sqref="Q8:Q13">
    <cfRule type="expression" priority="36" dxfId="1" stopIfTrue="1">
      <formula>ISBLANK(M8)</formula>
    </cfRule>
    <cfRule type="expression" priority="37" dxfId="0" stopIfTrue="1">
      <formula>ISBLANK(Q8)</formula>
    </cfRule>
  </conditionalFormatting>
  <conditionalFormatting sqref="Q9:Q13">
    <cfRule type="expression" priority="34" dxfId="1" stopIfTrue="1">
      <formula>ISBLANK(M9)</formula>
    </cfRule>
    <cfRule type="expression" priority="35" dxfId="0" stopIfTrue="1">
      <formula>ISBLANK(Q9)</formula>
    </cfRule>
  </conditionalFormatting>
  <conditionalFormatting sqref="N8:N22">
    <cfRule type="expression" priority="33" dxfId="1" stopIfTrue="1">
      <formula>ISBLANK(M8)</formula>
    </cfRule>
  </conditionalFormatting>
  <conditionalFormatting sqref="N8:N22">
    <cfRule type="expression" priority="32" dxfId="1" stopIfTrue="1">
      <formula>ISBLANK(M8)</formula>
    </cfRule>
  </conditionalFormatting>
  <conditionalFormatting sqref="P8:P22">
    <cfRule type="expression" priority="30" dxfId="1" stopIfTrue="1">
      <formula>ISBLANK(O8)</formula>
    </cfRule>
    <cfRule type="expression" priority="31" dxfId="28" stopIfTrue="1">
      <formula>ISBLANK(P8)</formula>
    </cfRule>
  </conditionalFormatting>
  <conditionalFormatting sqref="P8:P22">
    <cfRule type="expression" priority="28" dxfId="1" stopIfTrue="1">
      <formula>ISBLANK(O8)</formula>
    </cfRule>
    <cfRule type="expression" priority="29" dxfId="28" stopIfTrue="1">
      <formula>ISBLANK(P8)</formula>
    </cfRule>
  </conditionalFormatting>
  <conditionalFormatting sqref="P8:P22">
    <cfRule type="expression" priority="26" dxfId="1" stopIfTrue="1">
      <formula>ISBLANK(O8)</formula>
    </cfRule>
    <cfRule type="expression" priority="27" dxfId="28" stopIfTrue="1">
      <formula>ISBLANK(P8)</formula>
    </cfRule>
  </conditionalFormatting>
  <conditionalFormatting sqref="O8:O22">
    <cfRule type="expression" priority="25" dxfId="1" stopIfTrue="1">
      <formula>NOT(ISBLANK(O8))</formula>
    </cfRule>
  </conditionalFormatting>
  <conditionalFormatting sqref="P8:P22">
    <cfRule type="expression" priority="23" dxfId="1" stopIfTrue="1">
      <formula>ISBLANK(O8)</formula>
    </cfRule>
    <cfRule type="expression" priority="24" dxfId="28" stopIfTrue="1">
      <formula>ISBLANK(P8)</formula>
    </cfRule>
  </conditionalFormatting>
  <conditionalFormatting sqref="P8:P22">
    <cfRule type="expression" priority="21" dxfId="1" stopIfTrue="1">
      <formula>ISBLANK(O8)</formula>
    </cfRule>
    <cfRule type="expression" priority="22" dxfId="28" stopIfTrue="1">
      <formula>ISBLANK(P8)</formula>
    </cfRule>
  </conditionalFormatting>
  <conditionalFormatting sqref="P8:P22">
    <cfRule type="expression" priority="19" dxfId="1" stopIfTrue="1">
      <formula>ISBLANK(O8)</formula>
    </cfRule>
    <cfRule type="expression" priority="20" dxfId="28" stopIfTrue="1">
      <formula>ISBLANK(P8)</formula>
    </cfRule>
  </conditionalFormatting>
  <conditionalFormatting sqref="P8:P22">
    <cfRule type="expression" priority="17" dxfId="1" stopIfTrue="1">
      <formula>ISBLANK(O8)</formula>
    </cfRule>
    <cfRule type="expression" priority="18" dxfId="28" stopIfTrue="1">
      <formula>ISBLANK(P8)</formula>
    </cfRule>
  </conditionalFormatting>
  <conditionalFormatting sqref="P9:P22">
    <cfRule type="expression" priority="15" dxfId="1" stopIfTrue="1">
      <formula>ISBLANK(O9)</formula>
    </cfRule>
    <cfRule type="expression" priority="16" dxfId="28" stopIfTrue="1">
      <formula>ISBLANK(P9)</formula>
    </cfRule>
  </conditionalFormatting>
  <conditionalFormatting sqref="P9:P22">
    <cfRule type="expression" priority="13" dxfId="1" stopIfTrue="1">
      <formula>ISBLANK(O9)</formula>
    </cfRule>
    <cfRule type="expression" priority="14" dxfId="28" stopIfTrue="1">
      <formula>ISBLANK(P9)</formula>
    </cfRule>
  </conditionalFormatting>
  <conditionalFormatting sqref="P9:P22">
    <cfRule type="expression" priority="11" dxfId="1" stopIfTrue="1">
      <formula>ISBLANK(O9)</formula>
    </cfRule>
    <cfRule type="expression" priority="12" dxfId="28" stopIfTrue="1">
      <formula>ISBLANK(P9)</formula>
    </cfRule>
  </conditionalFormatting>
  <conditionalFormatting sqref="Q8:Q22">
    <cfRule type="expression" priority="9" dxfId="1" stopIfTrue="1">
      <formula>ISBLANK(N8)</formula>
    </cfRule>
    <cfRule type="expression" priority="10" dxfId="0" stopIfTrue="1">
      <formula>ISBLANK(Q8)</formula>
    </cfRule>
  </conditionalFormatting>
  <conditionalFormatting sqref="Q8:Q22">
    <cfRule type="expression" priority="7" dxfId="1" stopIfTrue="1">
      <formula>ISBLANK(N8)</formula>
    </cfRule>
    <cfRule type="expression" priority="8" dxfId="0" stopIfTrue="1">
      <formula>ISBLANK(Q8)</formula>
    </cfRule>
  </conditionalFormatting>
  <conditionalFormatting sqref="Q8:Q22">
    <cfRule type="expression" priority="5" dxfId="1" stopIfTrue="1">
      <formula>ISBLANK(N8)</formula>
    </cfRule>
    <cfRule type="expression" priority="6" dxfId="0" stopIfTrue="1">
      <formula>ISBLANK(Q8)</formula>
    </cfRule>
  </conditionalFormatting>
  <conditionalFormatting sqref="Q8:Q22">
    <cfRule type="expression" priority="3" dxfId="1" stopIfTrue="1">
      <formula>ISBLANK(N8)</formula>
    </cfRule>
    <cfRule type="expression" priority="4" dxfId="0" stopIfTrue="1">
      <formula>ISBLANK(Q8)</formula>
    </cfRule>
  </conditionalFormatting>
  <conditionalFormatting sqref="Q9:Q22">
    <cfRule type="expression" priority="1" dxfId="1" stopIfTrue="1">
      <formula>ISBLANK(N9)</formula>
    </cfRule>
    <cfRule type="expression" priority="2" dxfId="0" stopIfTrue="1">
      <formula>ISBLANK(Q9)</formula>
    </cfRule>
  </conditionalFormatting>
  <printOptions/>
  <pageMargins left="0.3854166666666667" right="0.2604166666666667" top="0.3020833333333333" bottom="0.7874015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4">
    <tabColor rgb="FFFFC000"/>
  </sheetPr>
  <dimension ref="A1:AE25"/>
  <sheetViews>
    <sheetView view="pageLayout" workbookViewId="0" topLeftCell="A1">
      <selection activeCell="A1" sqref="A1:IV4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7.140625" style="0" customWidth="1"/>
    <col min="4" max="4" width="7.421875" style="0" bestFit="1" customWidth="1"/>
    <col min="5" max="5" width="5.421875" style="0" customWidth="1"/>
    <col min="6" max="6" width="23.00390625" style="0" customWidth="1"/>
    <col min="7" max="7" width="18.28125" style="0" customWidth="1"/>
    <col min="8" max="8" width="15.00390625" style="0" customWidth="1"/>
    <col min="9" max="9" width="7.140625" style="0" bestFit="1" customWidth="1"/>
    <col min="10" max="11" width="2.28125" style="0" bestFit="1" customWidth="1"/>
    <col min="12" max="12" width="7.140625" style="0" bestFit="1" customWidth="1"/>
    <col min="13" max="13" width="2.28125" style="0" bestFit="1" customWidth="1"/>
    <col min="14" max="14" width="2.28125" style="0" customWidth="1"/>
    <col min="15" max="15" width="7.140625" style="0" bestFit="1" customWidth="1"/>
    <col min="16" max="16" width="2.140625" style="0" bestFit="1" customWidth="1"/>
    <col min="17" max="17" width="2.28125" style="0" bestFit="1" customWidth="1"/>
    <col min="18" max="18" width="7.140625" style="0" bestFit="1" customWidth="1"/>
    <col min="19" max="19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19" s="68" customFormat="1" ht="13.5" thickBot="1">
      <c r="A5" s="154" t="s">
        <v>55</v>
      </c>
      <c r="B5" s="156"/>
      <c r="C5" s="145"/>
      <c r="D5" s="145"/>
      <c r="E5" s="84"/>
      <c r="G5" s="75" t="s">
        <v>58</v>
      </c>
      <c r="H5" s="84">
        <v>7</v>
      </c>
      <c r="I5" s="150" t="s">
        <v>59</v>
      </c>
      <c r="J5" s="151"/>
      <c r="K5" s="84"/>
      <c r="L5" s="84">
        <v>6</v>
      </c>
      <c r="M5" s="150" t="s">
        <v>60</v>
      </c>
      <c r="N5" s="150"/>
      <c r="O5" s="151"/>
      <c r="P5" s="151"/>
      <c r="R5" s="84">
        <v>1</v>
      </c>
      <c r="S5" s="4"/>
    </row>
    <row r="6" spans="1:19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123" t="s">
        <v>66</v>
      </c>
      <c r="O6" s="98" t="s">
        <v>36</v>
      </c>
      <c r="P6" s="123" t="s">
        <v>28</v>
      </c>
      <c r="Q6" s="123" t="s">
        <v>66</v>
      </c>
      <c r="R6" s="152" t="s">
        <v>21</v>
      </c>
      <c r="S6" s="152" t="s">
        <v>69</v>
      </c>
    </row>
    <row r="7" spans="1:19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13" t="s">
        <v>39</v>
      </c>
      <c r="J7" s="124"/>
      <c r="K7" s="124"/>
      <c r="L7" s="13" t="s">
        <v>39</v>
      </c>
      <c r="M7" s="124"/>
      <c r="N7" s="124"/>
      <c r="O7" s="13" t="s">
        <v>39</v>
      </c>
      <c r="P7" s="124"/>
      <c r="Q7" s="124"/>
      <c r="R7" s="153"/>
      <c r="S7" s="153"/>
    </row>
    <row r="8" spans="1:19" ht="12.75">
      <c r="A8" s="69">
        <v>1</v>
      </c>
      <c r="B8" s="14">
        <v>701</v>
      </c>
      <c r="C8" s="41" t="s">
        <v>203</v>
      </c>
      <c r="D8" s="37" t="s">
        <v>204</v>
      </c>
      <c r="E8" s="52"/>
      <c r="F8" s="38" t="s">
        <v>205</v>
      </c>
      <c r="G8" s="38"/>
      <c r="H8" s="38" t="s">
        <v>206</v>
      </c>
      <c r="I8" s="79">
        <v>0.0007421296296296296</v>
      </c>
      <c r="J8" s="47">
        <v>0</v>
      </c>
      <c r="K8" s="47">
        <v>0</v>
      </c>
      <c r="L8" s="79">
        <v>0.0006731481481481481</v>
      </c>
      <c r="M8" s="47">
        <v>0</v>
      </c>
      <c r="N8" s="31">
        <v>0</v>
      </c>
      <c r="O8" s="78">
        <v>0.000669212962962963</v>
      </c>
      <c r="P8" s="24">
        <v>0</v>
      </c>
      <c r="Q8" s="24">
        <v>0</v>
      </c>
      <c r="R8" s="18">
        <v>0.001342361111111111</v>
      </c>
      <c r="S8" s="54"/>
    </row>
    <row r="9" spans="1:19" ht="12.75">
      <c r="A9" s="71">
        <v>2</v>
      </c>
      <c r="B9" s="14">
        <v>703</v>
      </c>
      <c r="C9" s="41" t="s">
        <v>190</v>
      </c>
      <c r="D9" s="37" t="s">
        <v>195</v>
      </c>
      <c r="E9" s="52"/>
      <c r="F9" s="38" t="s">
        <v>196</v>
      </c>
      <c r="G9" s="38"/>
      <c r="H9" s="38" t="s">
        <v>197</v>
      </c>
      <c r="I9" s="79">
        <v>0.0007026620370370371</v>
      </c>
      <c r="J9" s="47">
        <v>1</v>
      </c>
      <c r="K9" s="47">
        <v>0</v>
      </c>
      <c r="L9" s="79">
        <v>0.0006870370370370371</v>
      </c>
      <c r="M9" s="47">
        <v>0</v>
      </c>
      <c r="N9" s="31">
        <v>0</v>
      </c>
      <c r="O9" s="78">
        <v>0.0006739583333333333</v>
      </c>
      <c r="P9" s="24">
        <v>0</v>
      </c>
      <c r="Q9" s="24">
        <v>0</v>
      </c>
      <c r="R9" s="18">
        <v>0.0013609953703703705</v>
      </c>
      <c r="S9" s="55">
        <v>1.8634259259259472E-05</v>
      </c>
    </row>
    <row r="10" spans="1:19" ht="12.75">
      <c r="A10" s="69">
        <v>3</v>
      </c>
      <c r="B10" s="14">
        <v>707</v>
      </c>
      <c r="C10" s="41" t="s">
        <v>191</v>
      </c>
      <c r="D10" s="37" t="s">
        <v>207</v>
      </c>
      <c r="E10" s="52"/>
      <c r="F10" s="38" t="s">
        <v>208</v>
      </c>
      <c r="G10" s="38"/>
      <c r="H10" s="38" t="s">
        <v>209</v>
      </c>
      <c r="I10" s="79">
        <v>0.0007596064814814817</v>
      </c>
      <c r="J10" s="47">
        <v>1</v>
      </c>
      <c r="K10" s="47">
        <v>0</v>
      </c>
      <c r="L10" s="79">
        <v>0.000727199074074074</v>
      </c>
      <c r="M10" s="47">
        <v>0</v>
      </c>
      <c r="N10" s="31">
        <v>0</v>
      </c>
      <c r="O10" s="78">
        <v>0.0007229166666666665</v>
      </c>
      <c r="P10" s="24">
        <v>1</v>
      </c>
      <c r="Q10" s="24">
        <v>0</v>
      </c>
      <c r="R10" s="18">
        <v>0.0014848379629629628</v>
      </c>
      <c r="S10" s="55">
        <v>0.00012384259259259228</v>
      </c>
    </row>
    <row r="11" spans="1:19" ht="12.75">
      <c r="A11" s="71">
        <v>4</v>
      </c>
      <c r="B11" s="14">
        <v>700</v>
      </c>
      <c r="C11" s="41" t="s">
        <v>210</v>
      </c>
      <c r="D11" s="37" t="s">
        <v>211</v>
      </c>
      <c r="E11" s="52"/>
      <c r="F11" s="38" t="s">
        <v>212</v>
      </c>
      <c r="G11" s="38"/>
      <c r="H11" s="38" t="s">
        <v>213</v>
      </c>
      <c r="I11" s="79">
        <v>0.0007431712962962964</v>
      </c>
      <c r="J11" s="47">
        <v>0</v>
      </c>
      <c r="K11" s="47">
        <v>0</v>
      </c>
      <c r="L11" s="79">
        <v>0.0006879629629629628</v>
      </c>
      <c r="M11" s="47">
        <v>0</v>
      </c>
      <c r="N11" s="81">
        <v>0</v>
      </c>
      <c r="O11" s="78">
        <v>0.0007318287037037037</v>
      </c>
      <c r="P11" s="24">
        <v>3</v>
      </c>
      <c r="Q11" s="24">
        <v>0</v>
      </c>
      <c r="R11" s="18">
        <v>0.0015239583333333333</v>
      </c>
      <c r="S11" s="55">
        <v>3.912037037037057E-05</v>
      </c>
    </row>
    <row r="12" spans="1:19" ht="18">
      <c r="A12" s="72">
        <v>5</v>
      </c>
      <c r="B12" s="19">
        <v>708</v>
      </c>
      <c r="C12" s="42" t="s">
        <v>214</v>
      </c>
      <c r="D12" s="39" t="s">
        <v>215</v>
      </c>
      <c r="E12" s="53"/>
      <c r="F12" s="40" t="s">
        <v>216</v>
      </c>
      <c r="G12" s="40" t="s">
        <v>117</v>
      </c>
      <c r="H12" s="40" t="s">
        <v>209</v>
      </c>
      <c r="I12" s="80">
        <v>0.000776388888888889</v>
      </c>
      <c r="J12" s="48">
        <v>0</v>
      </c>
      <c r="K12" s="48">
        <v>0</v>
      </c>
      <c r="L12" s="80">
        <v>0.0007721064814814814</v>
      </c>
      <c r="M12" s="48">
        <v>0</v>
      </c>
      <c r="N12" s="32">
        <v>0</v>
      </c>
      <c r="O12" s="49">
        <v>0.0008405092592592592</v>
      </c>
      <c r="P12" s="25">
        <v>0</v>
      </c>
      <c r="Q12" s="25">
        <v>0</v>
      </c>
      <c r="R12" s="23">
        <v>0.0016126157407407404</v>
      </c>
      <c r="S12" s="56">
        <v>8.865740740740709E-05</v>
      </c>
    </row>
    <row r="13" spans="1:19" ht="12.75">
      <c r="A13" s="71">
        <v>6</v>
      </c>
      <c r="B13" s="14">
        <v>702</v>
      </c>
      <c r="C13" s="41" t="s">
        <v>189</v>
      </c>
      <c r="D13" s="37">
        <v>1188657</v>
      </c>
      <c r="E13" s="52"/>
      <c r="F13" s="38" t="s">
        <v>201</v>
      </c>
      <c r="G13" s="38"/>
      <c r="H13" s="38" t="s">
        <v>202</v>
      </c>
      <c r="I13" s="79">
        <v>0.0008449074074074075</v>
      </c>
      <c r="J13" s="47">
        <v>0</v>
      </c>
      <c r="K13" s="47">
        <v>1</v>
      </c>
      <c r="L13" s="79">
        <v>0.0008184027777777778</v>
      </c>
      <c r="M13" s="47">
        <v>0</v>
      </c>
      <c r="N13" s="31">
        <v>0</v>
      </c>
      <c r="O13" s="78">
        <v>0.0008260416666666667</v>
      </c>
      <c r="P13" s="24">
        <v>0</v>
      </c>
      <c r="Q13" s="24">
        <v>0</v>
      </c>
      <c r="R13" s="18">
        <v>0.0016444444444444445</v>
      </c>
      <c r="S13" s="57">
        <v>3.182870370370405E-05</v>
      </c>
    </row>
    <row r="14" spans="1:19" ht="12.75">
      <c r="A14" s="69"/>
      <c r="B14" s="70">
        <v>706</v>
      </c>
      <c r="C14" s="33" t="s">
        <v>198</v>
      </c>
      <c r="D14" s="101" t="s">
        <v>199</v>
      </c>
      <c r="E14" s="50"/>
      <c r="F14" s="34" t="s">
        <v>158</v>
      </c>
      <c r="G14" s="34"/>
      <c r="H14" s="34" t="s">
        <v>200</v>
      </c>
      <c r="I14" s="102">
        <v>0.0008125</v>
      </c>
      <c r="J14" s="103">
        <v>0</v>
      </c>
      <c r="K14" s="103">
        <v>0</v>
      </c>
      <c r="L14" s="102">
        <v>0.0007712962962962963</v>
      </c>
      <c r="M14" s="103">
        <v>1</v>
      </c>
      <c r="N14" s="31">
        <v>0</v>
      </c>
      <c r="O14" s="78" t="s">
        <v>217</v>
      </c>
      <c r="P14" s="24">
        <v>0</v>
      </c>
      <c r="Q14" s="24">
        <v>0</v>
      </c>
      <c r="R14" s="18" t="s">
        <v>217</v>
      </c>
      <c r="S14" s="55" t="s">
        <v>68</v>
      </c>
    </row>
    <row r="15" spans="1:19" ht="12.75">
      <c r="A15" s="71" t="s">
        <v>68</v>
      </c>
      <c r="B15" s="70"/>
      <c r="C15" s="33"/>
      <c r="D15" s="101"/>
      <c r="E15" s="50"/>
      <c r="F15" s="34"/>
      <c r="G15" s="34"/>
      <c r="H15" s="34"/>
      <c r="I15" s="102"/>
      <c r="J15" s="103"/>
      <c r="K15" s="103"/>
      <c r="L15" s="102"/>
      <c r="M15" s="103"/>
      <c r="N15" s="103"/>
      <c r="O15" s="103"/>
      <c r="P15" s="104"/>
      <c r="Q15" s="104"/>
      <c r="R15" s="104"/>
      <c r="S15" s="110"/>
    </row>
    <row r="16" spans="1:19" ht="12.75">
      <c r="A16" s="69" t="s">
        <v>68</v>
      </c>
      <c r="B16" s="70"/>
      <c r="C16" s="33"/>
      <c r="D16" s="101"/>
      <c r="E16" s="50"/>
      <c r="F16" s="34"/>
      <c r="G16" s="34"/>
      <c r="H16" s="34"/>
      <c r="I16" s="102"/>
      <c r="J16" s="103"/>
      <c r="K16" s="103"/>
      <c r="L16" s="102"/>
      <c r="M16" s="103"/>
      <c r="N16" s="103"/>
      <c r="O16" s="103"/>
      <c r="P16" s="104"/>
      <c r="Q16" s="104"/>
      <c r="R16" s="104"/>
      <c r="S16" s="110"/>
    </row>
    <row r="17" spans="1:19" ht="12.75">
      <c r="A17" s="74" t="s">
        <v>68</v>
      </c>
      <c r="B17" s="73"/>
      <c r="C17" s="35"/>
      <c r="D17" s="105"/>
      <c r="E17" s="51"/>
      <c r="F17" s="36"/>
      <c r="G17" s="36"/>
      <c r="H17" s="36"/>
      <c r="I17" s="106"/>
      <c r="J17" s="107"/>
      <c r="K17" s="107"/>
      <c r="L17" s="106"/>
      <c r="M17" s="107"/>
      <c r="N17" s="107"/>
      <c r="O17" s="107"/>
      <c r="P17" s="108"/>
      <c r="Q17" s="108"/>
      <c r="R17" s="108"/>
      <c r="S17" s="111"/>
    </row>
    <row r="18" spans="1:19" ht="12.75">
      <c r="A18" s="69" t="s">
        <v>68</v>
      </c>
      <c r="B18" s="70"/>
      <c r="C18" s="33"/>
      <c r="D18" s="101"/>
      <c r="E18" s="50"/>
      <c r="F18" s="34"/>
      <c r="G18" s="34"/>
      <c r="H18" s="34"/>
      <c r="I18" s="102"/>
      <c r="J18" s="103"/>
      <c r="K18" s="103"/>
      <c r="L18" s="102"/>
      <c r="M18" s="103"/>
      <c r="N18" s="103"/>
      <c r="O18" s="103"/>
      <c r="P18" s="104"/>
      <c r="Q18" s="104"/>
      <c r="R18" s="104"/>
      <c r="S18" s="110"/>
    </row>
    <row r="19" spans="1:19" ht="12.75">
      <c r="A19" s="71" t="s">
        <v>68</v>
      </c>
      <c r="B19" s="70"/>
      <c r="C19" s="33"/>
      <c r="D19" s="101"/>
      <c r="E19" s="50"/>
      <c r="F19" s="34"/>
      <c r="G19" s="34"/>
      <c r="H19" s="34"/>
      <c r="I19" s="102"/>
      <c r="J19" s="103"/>
      <c r="K19" s="103"/>
      <c r="L19" s="102"/>
      <c r="M19" s="103"/>
      <c r="N19" s="103"/>
      <c r="O19" s="103"/>
      <c r="P19" s="104"/>
      <c r="Q19" s="104"/>
      <c r="R19" s="104"/>
      <c r="S19" s="110"/>
    </row>
    <row r="20" spans="1:19" ht="12.75">
      <c r="A20" s="69" t="s">
        <v>68</v>
      </c>
      <c r="B20" s="70"/>
      <c r="C20" s="33"/>
      <c r="D20" s="101"/>
      <c r="E20" s="50"/>
      <c r="F20" s="34"/>
      <c r="G20" s="34"/>
      <c r="H20" s="34"/>
      <c r="I20" s="102"/>
      <c r="J20" s="103"/>
      <c r="K20" s="103"/>
      <c r="L20" s="102"/>
      <c r="M20" s="103"/>
      <c r="N20" s="103"/>
      <c r="O20" s="103"/>
      <c r="P20" s="104"/>
      <c r="Q20" s="104"/>
      <c r="R20" s="104"/>
      <c r="S20" s="110"/>
    </row>
    <row r="21" spans="1:19" ht="12.75">
      <c r="A21" s="71" t="s">
        <v>68</v>
      </c>
      <c r="B21" s="70"/>
      <c r="C21" s="33"/>
      <c r="D21" s="101"/>
      <c r="E21" s="50"/>
      <c r="F21" s="34"/>
      <c r="G21" s="34"/>
      <c r="H21" s="34"/>
      <c r="I21" s="102"/>
      <c r="J21" s="103"/>
      <c r="K21" s="103"/>
      <c r="L21" s="102"/>
      <c r="M21" s="103"/>
      <c r="N21" s="103"/>
      <c r="O21" s="103"/>
      <c r="P21" s="104"/>
      <c r="Q21" s="104"/>
      <c r="R21" s="104"/>
      <c r="S21" s="110"/>
    </row>
    <row r="22" spans="1:19" ht="12.75">
      <c r="A22" s="72" t="s">
        <v>68</v>
      </c>
      <c r="B22" s="73"/>
      <c r="C22" s="35"/>
      <c r="D22" s="105"/>
      <c r="E22" s="51"/>
      <c r="F22" s="36"/>
      <c r="G22" s="36"/>
      <c r="H22" s="36"/>
      <c r="I22" s="106"/>
      <c r="J22" s="107"/>
      <c r="K22" s="107"/>
      <c r="L22" s="106"/>
      <c r="M22" s="107"/>
      <c r="N22" s="107"/>
      <c r="O22" s="107"/>
      <c r="P22" s="108"/>
      <c r="Q22" s="108"/>
      <c r="R22" s="108"/>
      <c r="S22" s="111"/>
    </row>
    <row r="23" spans="1:19" ht="12.75">
      <c r="A23" s="71" t="s">
        <v>68</v>
      </c>
      <c r="B23" s="70"/>
      <c r="C23" s="33"/>
      <c r="D23" s="101"/>
      <c r="E23" s="50"/>
      <c r="F23" s="34"/>
      <c r="G23" s="34"/>
      <c r="H23" s="34"/>
      <c r="I23" s="102"/>
      <c r="J23" s="103"/>
      <c r="K23" s="103"/>
      <c r="L23" s="102"/>
      <c r="M23" s="103"/>
      <c r="N23" s="103"/>
      <c r="O23" s="103"/>
      <c r="P23" s="104"/>
      <c r="Q23" s="104"/>
      <c r="R23" s="104"/>
      <c r="S23" s="110"/>
    </row>
    <row r="24" spans="1:19" ht="12.75">
      <c r="A24" s="69" t="s">
        <v>68</v>
      </c>
      <c r="B24" s="70"/>
      <c r="C24" s="33"/>
      <c r="D24" s="101"/>
      <c r="E24" s="34"/>
      <c r="F24" s="34"/>
      <c r="G24" s="34"/>
      <c r="H24" s="34"/>
      <c r="I24" s="102"/>
      <c r="J24" s="103"/>
      <c r="K24" s="103"/>
      <c r="L24" s="102"/>
      <c r="M24" s="103"/>
      <c r="N24" s="103"/>
      <c r="O24" s="103"/>
      <c r="P24" s="104"/>
      <c r="Q24" s="104"/>
      <c r="R24" s="104"/>
      <c r="S24" s="110"/>
    </row>
    <row r="25" spans="1:19" ht="12.75">
      <c r="A25" s="71" t="s">
        <v>68</v>
      </c>
      <c r="B25" s="70"/>
      <c r="C25" s="33"/>
      <c r="D25" s="101"/>
      <c r="E25" s="50"/>
      <c r="F25" s="34"/>
      <c r="G25" s="34"/>
      <c r="H25" s="34"/>
      <c r="I25" s="102"/>
      <c r="J25" s="103"/>
      <c r="K25" s="103"/>
      <c r="L25" s="102"/>
      <c r="M25" s="103"/>
      <c r="N25" s="103"/>
      <c r="O25" s="103"/>
      <c r="P25" s="104"/>
      <c r="Q25" s="104"/>
      <c r="R25" s="104"/>
      <c r="S25" s="110"/>
    </row>
  </sheetData>
  <sheetProtection/>
  <mergeCells count="24">
    <mergeCell ref="A1:R1"/>
    <mergeCell ref="G6:G7"/>
    <mergeCell ref="H6:H7"/>
    <mergeCell ref="J6:J7"/>
    <mergeCell ref="K6:K7"/>
    <mergeCell ref="M6:M7"/>
    <mergeCell ref="B6:B7"/>
    <mergeCell ref="C6:C7"/>
    <mergeCell ref="Q6:Q7"/>
    <mergeCell ref="R6:R7"/>
    <mergeCell ref="M5:P5"/>
    <mergeCell ref="A2:C3"/>
    <mergeCell ref="D2:R2"/>
    <mergeCell ref="D3:R3"/>
    <mergeCell ref="S6:S7"/>
    <mergeCell ref="N6:N7"/>
    <mergeCell ref="F4:I4"/>
    <mergeCell ref="A5:D5"/>
    <mergeCell ref="D6:D7"/>
    <mergeCell ref="E6:E7"/>
    <mergeCell ref="F6:F7"/>
    <mergeCell ref="I5:J5"/>
    <mergeCell ref="P6:P7"/>
    <mergeCell ref="A6:A7"/>
  </mergeCells>
  <conditionalFormatting sqref="Q8:Q13">
    <cfRule type="expression" priority="70" dxfId="1" stopIfTrue="1">
      <formula>ISBLANK(#REF!)</formula>
    </cfRule>
    <cfRule type="expression" priority="71" dxfId="0" stopIfTrue="1">
      <formula>ISBLANK(Q8)</formula>
    </cfRule>
  </conditionalFormatting>
  <conditionalFormatting sqref="P8:P13">
    <cfRule type="expression" priority="68" dxfId="1" stopIfTrue="1">
      <formula>ISBLANK(O8)</formula>
    </cfRule>
    <cfRule type="expression" priority="69" dxfId="28" stopIfTrue="1">
      <formula>ISBLANK(P8)</formula>
    </cfRule>
  </conditionalFormatting>
  <conditionalFormatting sqref="P8:P13">
    <cfRule type="expression" priority="66" dxfId="1" stopIfTrue="1">
      <formula>ISBLANK(O8)</formula>
    </cfRule>
    <cfRule type="expression" priority="67" dxfId="28" stopIfTrue="1">
      <formula>ISBLANK(P8)</formula>
    </cfRule>
  </conditionalFormatting>
  <conditionalFormatting sqref="P8:P13">
    <cfRule type="expression" priority="64" dxfId="1" stopIfTrue="1">
      <formula>ISBLANK(O8)</formula>
    </cfRule>
    <cfRule type="expression" priority="65" dxfId="28" stopIfTrue="1">
      <formula>ISBLANK(P8)</formula>
    </cfRule>
  </conditionalFormatting>
  <conditionalFormatting sqref="P8:P13">
    <cfRule type="expression" priority="62" dxfId="1" stopIfTrue="1">
      <formula>ISBLANK(O8)</formula>
    </cfRule>
    <cfRule type="expression" priority="63" dxfId="28" stopIfTrue="1">
      <formula>ISBLANK(P8)</formula>
    </cfRule>
  </conditionalFormatting>
  <conditionalFormatting sqref="P8:P13">
    <cfRule type="expression" priority="60" dxfId="1" stopIfTrue="1">
      <formula>ISBLANK(O8)</formula>
    </cfRule>
    <cfRule type="expression" priority="61" dxfId="28" stopIfTrue="1">
      <formula>ISBLANK(P8)</formula>
    </cfRule>
  </conditionalFormatting>
  <conditionalFormatting sqref="P8:P13">
    <cfRule type="expression" priority="58" dxfId="1" stopIfTrue="1">
      <formula>ISBLANK(O8)</formula>
    </cfRule>
    <cfRule type="expression" priority="59" dxfId="28" stopIfTrue="1">
      <formula>ISBLANK(P8)</formula>
    </cfRule>
  </conditionalFormatting>
  <conditionalFormatting sqref="P8:P13">
    <cfRule type="expression" priority="56" dxfId="1" stopIfTrue="1">
      <formula>ISBLANK(O8)</formula>
    </cfRule>
    <cfRule type="expression" priority="57" dxfId="28" stopIfTrue="1">
      <formula>ISBLANK(P8)</formula>
    </cfRule>
  </conditionalFormatting>
  <conditionalFormatting sqref="P8:P13">
    <cfRule type="expression" priority="54" dxfId="1" stopIfTrue="1">
      <formula>ISBLANK(O8)</formula>
    </cfRule>
    <cfRule type="expression" priority="55" dxfId="28" stopIfTrue="1">
      <formula>ISBLANK(P8)</formula>
    </cfRule>
  </conditionalFormatting>
  <conditionalFormatting sqref="P9:P13">
    <cfRule type="expression" priority="52" dxfId="1" stopIfTrue="1">
      <formula>ISBLANK(O9)</formula>
    </cfRule>
    <cfRule type="expression" priority="53" dxfId="28" stopIfTrue="1">
      <formula>ISBLANK(P9)</formula>
    </cfRule>
  </conditionalFormatting>
  <conditionalFormatting sqref="P9:P13">
    <cfRule type="expression" priority="50" dxfId="1" stopIfTrue="1">
      <formula>ISBLANK(O9)</formula>
    </cfRule>
    <cfRule type="expression" priority="51" dxfId="28" stopIfTrue="1">
      <formula>ISBLANK(P9)</formula>
    </cfRule>
  </conditionalFormatting>
  <conditionalFormatting sqref="P9:P13">
    <cfRule type="expression" priority="48" dxfId="1" stopIfTrue="1">
      <formula>ISBLANK(O9)</formula>
    </cfRule>
    <cfRule type="expression" priority="49" dxfId="28" stopIfTrue="1">
      <formula>ISBLANK(P9)</formula>
    </cfRule>
  </conditionalFormatting>
  <conditionalFormatting sqref="Q8:Q13">
    <cfRule type="expression" priority="46" dxfId="1" stopIfTrue="1">
      <formula>ISBLANK(M8)</formula>
    </cfRule>
    <cfRule type="expression" priority="47" dxfId="0" stopIfTrue="1">
      <formula>ISBLANK(Q8)</formula>
    </cfRule>
  </conditionalFormatting>
  <conditionalFormatting sqref="Q8:Q13">
    <cfRule type="expression" priority="44" dxfId="1" stopIfTrue="1">
      <formula>ISBLANK(M8)</formula>
    </cfRule>
    <cfRule type="expression" priority="45" dxfId="0" stopIfTrue="1">
      <formula>ISBLANK(Q8)</formula>
    </cfRule>
  </conditionalFormatting>
  <conditionalFormatting sqref="Q8:Q13">
    <cfRule type="expression" priority="42" dxfId="1" stopIfTrue="1">
      <formula>ISBLANK(M8)</formula>
    </cfRule>
    <cfRule type="expression" priority="43" dxfId="0" stopIfTrue="1">
      <formula>ISBLANK(Q8)</formula>
    </cfRule>
  </conditionalFormatting>
  <conditionalFormatting sqref="Q9:Q13">
    <cfRule type="expression" priority="40" dxfId="1" stopIfTrue="1">
      <formula>ISBLANK(M9)</formula>
    </cfRule>
    <cfRule type="expression" priority="41" dxfId="0" stopIfTrue="1">
      <formula>ISBLANK(Q9)</formula>
    </cfRule>
  </conditionalFormatting>
  <conditionalFormatting sqref="N8:N14">
    <cfRule type="expression" priority="38" dxfId="1" stopIfTrue="1">
      <formula>ISBLANK(K8)</formula>
    </cfRule>
    <cfRule type="expression" priority="39" dxfId="0" stopIfTrue="1">
      <formula>ISBLANK(N8)</formula>
    </cfRule>
  </conditionalFormatting>
  <conditionalFormatting sqref="N8:N14">
    <cfRule type="expression" priority="36" dxfId="1" stopIfTrue="1">
      <formula>ISBLANK(M8)</formula>
    </cfRule>
    <cfRule type="expression" priority="37" dxfId="0" stopIfTrue="1">
      <formula>ISBLANK(P8)</formula>
    </cfRule>
  </conditionalFormatting>
  <conditionalFormatting sqref="N8:N14">
    <cfRule type="expression" priority="35" dxfId="1" stopIfTrue="1">
      <formula>ISBLANK(M8)</formula>
    </cfRule>
  </conditionalFormatting>
  <conditionalFormatting sqref="O8:O14">
    <cfRule type="expression" priority="34" dxfId="1" stopIfTrue="1">
      <formula>NOT(ISBLANK(O8))</formula>
    </cfRule>
  </conditionalFormatting>
  <conditionalFormatting sqref="P8:P14">
    <cfRule type="expression" priority="32" dxfId="1" stopIfTrue="1">
      <formula>ISBLANK(O8)</formula>
    </cfRule>
    <cfRule type="expression" priority="33" dxfId="28" stopIfTrue="1">
      <formula>ISBLANK(P8)</formula>
    </cfRule>
  </conditionalFormatting>
  <conditionalFormatting sqref="P8:P14">
    <cfRule type="expression" priority="30" dxfId="1" stopIfTrue="1">
      <formula>ISBLANK(O8)</formula>
    </cfRule>
    <cfRule type="expression" priority="31" dxfId="28" stopIfTrue="1">
      <formula>ISBLANK(P8)</formula>
    </cfRule>
  </conditionalFormatting>
  <conditionalFormatting sqref="P8:P14">
    <cfRule type="expression" priority="28" dxfId="1" stopIfTrue="1">
      <formula>ISBLANK(O8)</formula>
    </cfRule>
    <cfRule type="expression" priority="29" dxfId="28" stopIfTrue="1">
      <formula>ISBLANK(P8)</formula>
    </cfRule>
  </conditionalFormatting>
  <conditionalFormatting sqref="P8:P14">
    <cfRule type="expression" priority="26" dxfId="1" stopIfTrue="1">
      <formula>ISBLANK(O8)</formula>
    </cfRule>
    <cfRule type="expression" priority="27" dxfId="28" stopIfTrue="1">
      <formula>ISBLANK(P8)</formula>
    </cfRule>
  </conditionalFormatting>
  <conditionalFormatting sqref="O8:O14">
    <cfRule type="expression" priority="25" dxfId="1" stopIfTrue="1">
      <formula>NOT(ISBLANK(O8))</formula>
    </cfRule>
  </conditionalFormatting>
  <conditionalFormatting sqref="P8:P14">
    <cfRule type="expression" priority="23" dxfId="1" stopIfTrue="1">
      <formula>ISBLANK(O8)</formula>
    </cfRule>
    <cfRule type="expression" priority="24" dxfId="28" stopIfTrue="1">
      <formula>ISBLANK(P8)</formula>
    </cfRule>
  </conditionalFormatting>
  <conditionalFormatting sqref="P8:P14">
    <cfRule type="expression" priority="21" dxfId="1" stopIfTrue="1">
      <formula>ISBLANK(O8)</formula>
    </cfRule>
    <cfRule type="expression" priority="22" dxfId="28" stopIfTrue="1">
      <formula>ISBLANK(P8)</formula>
    </cfRule>
  </conditionalFormatting>
  <conditionalFormatting sqref="P8:P14">
    <cfRule type="expression" priority="19" dxfId="1" stopIfTrue="1">
      <formula>ISBLANK(O8)</formula>
    </cfRule>
    <cfRule type="expression" priority="20" dxfId="28" stopIfTrue="1">
      <formula>ISBLANK(P8)</formula>
    </cfRule>
  </conditionalFormatting>
  <conditionalFormatting sqref="P8:P14">
    <cfRule type="expression" priority="17" dxfId="1" stopIfTrue="1">
      <formula>ISBLANK(O8)</formula>
    </cfRule>
    <cfRule type="expression" priority="18" dxfId="28" stopIfTrue="1">
      <formula>ISBLANK(P8)</formula>
    </cfRule>
  </conditionalFormatting>
  <conditionalFormatting sqref="P9:P14">
    <cfRule type="expression" priority="15" dxfId="1" stopIfTrue="1">
      <formula>ISBLANK(O9)</formula>
    </cfRule>
    <cfRule type="expression" priority="16" dxfId="28" stopIfTrue="1">
      <formula>ISBLANK(P9)</formula>
    </cfRule>
  </conditionalFormatting>
  <conditionalFormatting sqref="P9:P14">
    <cfRule type="expression" priority="13" dxfId="1" stopIfTrue="1">
      <formula>ISBLANK(O9)</formula>
    </cfRule>
    <cfRule type="expression" priority="14" dxfId="28" stopIfTrue="1">
      <formula>ISBLANK(P9)</formula>
    </cfRule>
  </conditionalFormatting>
  <conditionalFormatting sqref="P9:P14">
    <cfRule type="expression" priority="11" dxfId="1" stopIfTrue="1">
      <formula>ISBLANK(O9)</formula>
    </cfRule>
    <cfRule type="expression" priority="12" dxfId="28" stopIfTrue="1">
      <formula>ISBLANK(P9)</formula>
    </cfRule>
  </conditionalFormatting>
  <conditionalFormatting sqref="Q8:Q14">
    <cfRule type="expression" priority="9" dxfId="1" stopIfTrue="1">
      <formula>ISBLANK(N8)</formula>
    </cfRule>
    <cfRule type="expression" priority="10" dxfId="0" stopIfTrue="1">
      <formula>ISBLANK(Q8)</formula>
    </cfRule>
  </conditionalFormatting>
  <conditionalFormatting sqref="Q8:Q14">
    <cfRule type="expression" priority="7" dxfId="1" stopIfTrue="1">
      <formula>ISBLANK(N8)</formula>
    </cfRule>
    <cfRule type="expression" priority="8" dxfId="0" stopIfTrue="1">
      <formula>ISBLANK(Q8)</formula>
    </cfRule>
  </conditionalFormatting>
  <conditionalFormatting sqref="Q8:Q14">
    <cfRule type="expression" priority="5" dxfId="1" stopIfTrue="1">
      <formula>ISBLANK(N8)</formula>
    </cfRule>
    <cfRule type="expression" priority="6" dxfId="0" stopIfTrue="1">
      <formula>ISBLANK(Q8)</formula>
    </cfRule>
  </conditionalFormatting>
  <conditionalFormatting sqref="Q8:Q14">
    <cfRule type="expression" priority="3" dxfId="1" stopIfTrue="1">
      <formula>ISBLANK(N8)</formula>
    </cfRule>
    <cfRule type="expression" priority="4" dxfId="0" stopIfTrue="1">
      <formula>ISBLANK(Q8)</formula>
    </cfRule>
  </conditionalFormatting>
  <conditionalFormatting sqref="Q9:Q14">
    <cfRule type="expression" priority="1" dxfId="1" stopIfTrue="1">
      <formula>ISBLANK(N9)</formula>
    </cfRule>
    <cfRule type="expression" priority="2" dxfId="0" stopIfTrue="1">
      <formula>ISBLANK(Q9)</formula>
    </cfRule>
  </conditionalFormatting>
  <printOptions/>
  <pageMargins left="0.2916666666666667" right="0.25" top="0.21875" bottom="0.7874015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5">
    <tabColor rgb="FFFFC000"/>
  </sheetPr>
  <dimension ref="A1:AE25"/>
  <sheetViews>
    <sheetView view="pageLayout" workbookViewId="0" topLeftCell="A1">
      <selection activeCell="A1" sqref="A1:IV4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17.140625" style="0" customWidth="1"/>
    <col min="4" max="4" width="7.421875" style="0" bestFit="1" customWidth="1"/>
    <col min="5" max="5" width="7.7109375" style="0" customWidth="1"/>
    <col min="6" max="6" width="22.00390625" style="0" customWidth="1"/>
    <col min="8" max="8" width="12.140625" style="0" customWidth="1"/>
    <col min="9" max="9" width="7.140625" style="0" bestFit="1" customWidth="1"/>
    <col min="10" max="11" width="2.28125" style="0" bestFit="1" customWidth="1"/>
    <col min="12" max="12" width="7.140625" style="0" bestFit="1" customWidth="1"/>
    <col min="13" max="13" width="2.28125" style="0" bestFit="1" customWidth="1"/>
    <col min="14" max="14" width="2.28125" style="0" customWidth="1"/>
    <col min="15" max="15" width="7.28125" style="0" bestFit="1" customWidth="1"/>
    <col min="16" max="16" width="2.140625" style="0" bestFit="1" customWidth="1"/>
    <col min="17" max="17" width="2.28125" style="0" bestFit="1" customWidth="1"/>
    <col min="18" max="18" width="7.140625" style="0" bestFit="1" customWidth="1"/>
    <col min="19" max="19" width="6.140625" style="0" bestFit="1" customWidth="1"/>
  </cols>
  <sheetData>
    <row r="1" spans="1:18" s="4" customFormat="1" ht="12.7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</row>
    <row r="2" spans="1:18" s="4" customFormat="1" ht="12.75">
      <c r="A2" s="117"/>
      <c r="B2" s="118"/>
      <c r="C2" s="118"/>
      <c r="D2" s="117" t="s">
        <v>70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  <c r="R2" s="118"/>
    </row>
    <row r="3" spans="1:18" s="9" customFormat="1" ht="12.75">
      <c r="A3" s="141"/>
      <c r="B3" s="141"/>
      <c r="C3" s="141"/>
      <c r="D3" s="118" t="s">
        <v>67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31" s="4" customFormat="1" ht="13.5" customHeight="1">
      <c r="A4" s="86"/>
      <c r="B4" s="66"/>
      <c r="C4" s="66"/>
      <c r="D4" s="66"/>
      <c r="E4" s="66"/>
      <c r="F4" s="117" t="s">
        <v>301</v>
      </c>
      <c r="G4" s="117"/>
      <c r="H4" s="117"/>
      <c r="I4" s="117"/>
      <c r="J4" s="66"/>
      <c r="K4" s="66"/>
      <c r="L4" s="6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19" s="68" customFormat="1" ht="13.5" thickBot="1">
      <c r="A5" s="154" t="s">
        <v>56</v>
      </c>
      <c r="B5" s="156"/>
      <c r="C5" s="145"/>
      <c r="D5" s="145"/>
      <c r="E5" s="145"/>
      <c r="G5" s="75" t="s">
        <v>58</v>
      </c>
      <c r="H5" s="84">
        <v>6</v>
      </c>
      <c r="I5" s="150" t="s">
        <v>59</v>
      </c>
      <c r="J5" s="151"/>
      <c r="K5" s="84"/>
      <c r="L5" s="84">
        <v>6</v>
      </c>
      <c r="M5" s="150" t="s">
        <v>60</v>
      </c>
      <c r="N5" s="150"/>
      <c r="O5" s="151"/>
      <c r="P5" s="151"/>
      <c r="R5" s="84">
        <v>0</v>
      </c>
      <c r="S5" s="4"/>
    </row>
    <row r="6" spans="1:19" s="10" customFormat="1" ht="14.25" customHeight="1">
      <c r="A6" s="146" t="s">
        <v>22</v>
      </c>
      <c r="B6" s="138" t="s">
        <v>23</v>
      </c>
      <c r="C6" s="138" t="s">
        <v>1</v>
      </c>
      <c r="D6" s="138" t="s">
        <v>40</v>
      </c>
      <c r="E6" s="138" t="s">
        <v>41</v>
      </c>
      <c r="F6" s="138" t="s">
        <v>42</v>
      </c>
      <c r="G6" s="138" t="s">
        <v>65</v>
      </c>
      <c r="H6" s="138" t="s">
        <v>38</v>
      </c>
      <c r="I6" s="98" t="s">
        <v>63</v>
      </c>
      <c r="J6" s="123" t="s">
        <v>28</v>
      </c>
      <c r="K6" s="123" t="s">
        <v>66</v>
      </c>
      <c r="L6" s="98" t="s">
        <v>35</v>
      </c>
      <c r="M6" s="123" t="s">
        <v>28</v>
      </c>
      <c r="N6" s="123" t="s">
        <v>66</v>
      </c>
      <c r="O6" s="98" t="s">
        <v>36</v>
      </c>
      <c r="P6" s="123" t="s">
        <v>28</v>
      </c>
      <c r="Q6" s="123" t="s">
        <v>66</v>
      </c>
      <c r="R6" s="152" t="s">
        <v>21</v>
      </c>
      <c r="S6" s="152" t="s">
        <v>69</v>
      </c>
    </row>
    <row r="7" spans="1:19" s="10" customFormat="1" ht="17.25" customHeight="1" thickBot="1">
      <c r="A7" s="147"/>
      <c r="B7" s="124"/>
      <c r="C7" s="124"/>
      <c r="D7" s="124"/>
      <c r="E7" s="124"/>
      <c r="F7" s="124"/>
      <c r="G7" s="124"/>
      <c r="H7" s="124"/>
      <c r="I7" s="13" t="s">
        <v>39</v>
      </c>
      <c r="J7" s="124"/>
      <c r="K7" s="124"/>
      <c r="L7" s="13" t="s">
        <v>39</v>
      </c>
      <c r="M7" s="124"/>
      <c r="N7" s="124"/>
      <c r="O7" s="13" t="s">
        <v>39</v>
      </c>
      <c r="P7" s="124"/>
      <c r="Q7" s="124"/>
      <c r="R7" s="153"/>
      <c r="S7" s="153"/>
    </row>
    <row r="8" spans="1:19" ht="12.75">
      <c r="A8" s="69">
        <f>IF(I8="","",IF(AC8="n.g.","",IF(B8&gt;0,1,"")))</f>
        <v>1</v>
      </c>
      <c r="B8" s="14">
        <v>800</v>
      </c>
      <c r="C8" s="41" t="s">
        <v>230</v>
      </c>
      <c r="D8" s="37" t="s">
        <v>231</v>
      </c>
      <c r="E8" s="52"/>
      <c r="F8" s="38" t="s">
        <v>232</v>
      </c>
      <c r="G8" s="38"/>
      <c r="H8" s="38" t="s">
        <v>233</v>
      </c>
      <c r="I8" s="79">
        <v>0.0007252314814814815</v>
      </c>
      <c r="J8" s="47">
        <v>1</v>
      </c>
      <c r="K8" s="47">
        <v>0</v>
      </c>
      <c r="L8" s="79">
        <v>0.0007079861111111112</v>
      </c>
      <c r="M8" s="47">
        <v>0</v>
      </c>
      <c r="N8" s="31">
        <v>0</v>
      </c>
      <c r="O8" s="78">
        <v>0.0007096064814814815</v>
      </c>
      <c r="P8" s="24">
        <v>1</v>
      </c>
      <c r="Q8" s="24">
        <v>0</v>
      </c>
      <c r="R8" s="18">
        <v>0.001452314814814815</v>
      </c>
      <c r="S8" s="54"/>
    </row>
    <row r="9" spans="1:19" ht="12.75">
      <c r="A9" s="71">
        <f>IF(I9="","",IF(AC9="DNC","",IF(B9&gt;0,A8+1,"")))</f>
        <v>2</v>
      </c>
      <c r="B9" s="14">
        <v>804</v>
      </c>
      <c r="C9" s="41" t="s">
        <v>228</v>
      </c>
      <c r="D9" s="37" t="s">
        <v>229</v>
      </c>
      <c r="E9" s="52"/>
      <c r="F9" s="38" t="s">
        <v>225</v>
      </c>
      <c r="G9" s="38"/>
      <c r="H9" s="38" t="s">
        <v>220</v>
      </c>
      <c r="I9" s="79">
        <v>0.0007428240740740741</v>
      </c>
      <c r="J9" s="47">
        <v>0</v>
      </c>
      <c r="K9" s="47">
        <v>0</v>
      </c>
      <c r="L9" s="79">
        <v>0.0007350694444444444</v>
      </c>
      <c r="M9" s="47">
        <v>0</v>
      </c>
      <c r="N9" s="31">
        <v>0</v>
      </c>
      <c r="O9" s="78">
        <v>0.00073125</v>
      </c>
      <c r="P9" s="24">
        <v>0</v>
      </c>
      <c r="Q9" s="24">
        <v>0</v>
      </c>
      <c r="R9" s="18">
        <v>0.0014663194444444446</v>
      </c>
      <c r="S9" s="55">
        <v>1.4004629629629653E-05</v>
      </c>
    </row>
    <row r="10" spans="1:19" ht="12.75">
      <c r="A10" s="69">
        <f>IF(I10="","",IF(AC10="DNC","",IF(B10&gt;0,A9+1,"")))</f>
        <v>3</v>
      </c>
      <c r="B10" s="14">
        <v>801</v>
      </c>
      <c r="C10" s="41" t="s">
        <v>223</v>
      </c>
      <c r="D10" s="37" t="s">
        <v>224</v>
      </c>
      <c r="E10" s="52"/>
      <c r="F10" s="38" t="s">
        <v>225</v>
      </c>
      <c r="G10" s="38"/>
      <c r="H10" s="38" t="s">
        <v>220</v>
      </c>
      <c r="I10" s="79">
        <v>0.0007770833333333333</v>
      </c>
      <c r="J10" s="47">
        <v>0</v>
      </c>
      <c r="K10" s="47">
        <v>0</v>
      </c>
      <c r="L10" s="79">
        <v>0.0007546296296296297</v>
      </c>
      <c r="M10" s="47">
        <v>0</v>
      </c>
      <c r="N10" s="31">
        <v>0</v>
      </c>
      <c r="O10" s="78">
        <v>0.0007449074074074073</v>
      </c>
      <c r="P10" s="24">
        <v>0</v>
      </c>
      <c r="Q10" s="24">
        <v>0</v>
      </c>
      <c r="R10" s="18">
        <v>0.001499537037037037</v>
      </c>
      <c r="S10" s="55">
        <v>3.32175925925925E-05</v>
      </c>
    </row>
    <row r="11" spans="1:19" ht="12.75">
      <c r="A11" s="71">
        <f>IF(I11="","",IF(AC11="DNC","",IF(B11&gt;0,A10+1,"")))</f>
        <v>4</v>
      </c>
      <c r="B11" s="14">
        <v>802</v>
      </c>
      <c r="C11" s="41" t="s">
        <v>226</v>
      </c>
      <c r="D11" s="37" t="s">
        <v>227</v>
      </c>
      <c r="E11" s="52"/>
      <c r="F11" s="38" t="s">
        <v>225</v>
      </c>
      <c r="G11" s="38"/>
      <c r="H11" s="38" t="s">
        <v>220</v>
      </c>
      <c r="I11" s="79">
        <v>0.0007990740740740741</v>
      </c>
      <c r="J11" s="47">
        <v>0</v>
      </c>
      <c r="K11" s="47">
        <v>0</v>
      </c>
      <c r="L11" s="79">
        <v>0.0007586805555555555</v>
      </c>
      <c r="M11" s="47">
        <v>0</v>
      </c>
      <c r="N11" s="31">
        <v>0</v>
      </c>
      <c r="O11" s="78">
        <v>0.0007444444444444444</v>
      </c>
      <c r="P11" s="24">
        <v>0</v>
      </c>
      <c r="Q11" s="24">
        <v>0</v>
      </c>
      <c r="R11" s="18">
        <v>0.001503125</v>
      </c>
      <c r="S11" s="55">
        <v>3.587962962962833E-06</v>
      </c>
    </row>
    <row r="12" spans="1:19" ht="12.75">
      <c r="A12" s="72">
        <f>IF(I12="","",IF(AC12="DNC","",IF(B12&gt;0,A11+1,"")))</f>
        <v>5</v>
      </c>
      <c r="B12" s="19">
        <v>803</v>
      </c>
      <c r="C12" s="42" t="s">
        <v>218</v>
      </c>
      <c r="D12" s="39" t="s">
        <v>219</v>
      </c>
      <c r="E12" s="53"/>
      <c r="F12" s="40" t="s">
        <v>302</v>
      </c>
      <c r="G12" s="40"/>
      <c r="H12" s="40" t="s">
        <v>220</v>
      </c>
      <c r="I12" s="80">
        <v>0.0008496527777777777</v>
      </c>
      <c r="J12" s="48">
        <v>0</v>
      </c>
      <c r="K12" s="48">
        <v>0</v>
      </c>
      <c r="L12" s="80">
        <v>0.0008271990740740741</v>
      </c>
      <c r="M12" s="48">
        <v>0</v>
      </c>
      <c r="N12" s="32">
        <v>0</v>
      </c>
      <c r="O12" s="49">
        <v>0.0008041666666666666</v>
      </c>
      <c r="P12" s="25">
        <v>0</v>
      </c>
      <c r="Q12" s="25">
        <v>0</v>
      </c>
      <c r="R12" s="23">
        <v>0.0016313657407407405</v>
      </c>
      <c r="S12" s="56">
        <v>0.00012824074074074062</v>
      </c>
    </row>
    <row r="13" spans="1:19" ht="12.75">
      <c r="A13" s="71">
        <f>IF(I13="","",IF(AC13="DNC","",IF(B13&gt;0,A12+1,"")))</f>
        <v>6</v>
      </c>
      <c r="B13" s="14">
        <v>805</v>
      </c>
      <c r="C13" s="41" t="s">
        <v>221</v>
      </c>
      <c r="D13" s="37" t="s">
        <v>222</v>
      </c>
      <c r="E13" s="52"/>
      <c r="F13" s="38"/>
      <c r="G13" s="38"/>
      <c r="H13" s="38" t="s">
        <v>220</v>
      </c>
      <c r="I13" s="79">
        <v>0.0008309027777777777</v>
      </c>
      <c r="J13" s="47">
        <v>0</v>
      </c>
      <c r="K13" s="47">
        <v>1</v>
      </c>
      <c r="L13" s="79">
        <v>0.0008224537037037038</v>
      </c>
      <c r="M13" s="47">
        <v>0</v>
      </c>
      <c r="N13" s="31">
        <v>1</v>
      </c>
      <c r="O13" s="78">
        <v>0.0008081018518518518</v>
      </c>
      <c r="P13" s="24">
        <v>0</v>
      </c>
      <c r="Q13" s="24">
        <v>0</v>
      </c>
      <c r="R13" s="18">
        <v>0.0018041666666666666</v>
      </c>
      <c r="S13" s="57">
        <v>0.00017280092592592607</v>
      </c>
    </row>
    <row r="14" spans="1:19" ht="12.75">
      <c r="A14" s="69" t="s">
        <v>68</v>
      </c>
      <c r="B14" s="70"/>
      <c r="C14" s="33"/>
      <c r="D14" s="101"/>
      <c r="E14" s="50"/>
      <c r="F14" s="34"/>
      <c r="G14" s="34"/>
      <c r="H14" s="34"/>
      <c r="I14" s="102"/>
      <c r="J14" s="103"/>
      <c r="K14" s="103"/>
      <c r="L14" s="102"/>
      <c r="M14" s="103"/>
      <c r="N14" s="103"/>
      <c r="O14" s="103"/>
      <c r="P14" s="104"/>
      <c r="Q14" s="104"/>
      <c r="R14" s="104"/>
      <c r="S14" s="109"/>
    </row>
    <row r="15" spans="1:19" ht="12.75">
      <c r="A15" s="71" t="s">
        <v>68</v>
      </c>
      <c r="B15" s="70"/>
      <c r="C15" s="33"/>
      <c r="D15" s="101"/>
      <c r="E15" s="50"/>
      <c r="F15" s="34"/>
      <c r="G15" s="34"/>
      <c r="H15" s="34"/>
      <c r="I15" s="102"/>
      <c r="J15" s="103"/>
      <c r="K15" s="103"/>
      <c r="L15" s="102"/>
      <c r="M15" s="103"/>
      <c r="N15" s="103"/>
      <c r="O15" s="103"/>
      <c r="P15" s="104"/>
      <c r="Q15" s="104"/>
      <c r="R15" s="104"/>
      <c r="S15" s="110"/>
    </row>
    <row r="16" spans="1:19" ht="12.75">
      <c r="A16" s="69" t="s">
        <v>68</v>
      </c>
      <c r="B16" s="70"/>
      <c r="C16" s="33"/>
      <c r="D16" s="101"/>
      <c r="E16" s="50"/>
      <c r="F16" s="34"/>
      <c r="G16" s="34"/>
      <c r="H16" s="34"/>
      <c r="I16" s="102"/>
      <c r="J16" s="103"/>
      <c r="K16" s="103"/>
      <c r="L16" s="102"/>
      <c r="M16" s="103"/>
      <c r="N16" s="103"/>
      <c r="O16" s="103"/>
      <c r="P16" s="104"/>
      <c r="Q16" s="104"/>
      <c r="R16" s="104"/>
      <c r="S16" s="110"/>
    </row>
    <row r="17" spans="1:19" ht="12.75">
      <c r="A17" s="74" t="s">
        <v>68</v>
      </c>
      <c r="B17" s="73"/>
      <c r="C17" s="35"/>
      <c r="D17" s="105"/>
      <c r="E17" s="51"/>
      <c r="F17" s="36"/>
      <c r="G17" s="36"/>
      <c r="H17" s="36"/>
      <c r="I17" s="106"/>
      <c r="J17" s="107"/>
      <c r="K17" s="107"/>
      <c r="L17" s="106"/>
      <c r="M17" s="107"/>
      <c r="N17" s="107"/>
      <c r="O17" s="107"/>
      <c r="P17" s="108"/>
      <c r="Q17" s="108"/>
      <c r="R17" s="108"/>
      <c r="S17" s="111"/>
    </row>
    <row r="18" spans="1:19" ht="12.75">
      <c r="A18" s="69" t="s">
        <v>68</v>
      </c>
      <c r="B18" s="70"/>
      <c r="C18" s="33"/>
      <c r="D18" s="101"/>
      <c r="E18" s="50"/>
      <c r="F18" s="34"/>
      <c r="G18" s="34"/>
      <c r="H18" s="34"/>
      <c r="I18" s="102"/>
      <c r="J18" s="103"/>
      <c r="K18" s="103"/>
      <c r="L18" s="102"/>
      <c r="M18" s="103"/>
      <c r="N18" s="103"/>
      <c r="O18" s="103"/>
      <c r="P18" s="104"/>
      <c r="Q18" s="104"/>
      <c r="R18" s="104"/>
      <c r="S18" s="110"/>
    </row>
    <row r="19" spans="1:19" ht="12.75">
      <c r="A19" s="71" t="s">
        <v>68</v>
      </c>
      <c r="B19" s="70"/>
      <c r="C19" s="33"/>
      <c r="D19" s="101"/>
      <c r="E19" s="50"/>
      <c r="F19" s="34"/>
      <c r="G19" s="34"/>
      <c r="H19" s="34"/>
      <c r="I19" s="102"/>
      <c r="J19" s="103"/>
      <c r="K19" s="103"/>
      <c r="L19" s="102"/>
      <c r="M19" s="103"/>
      <c r="N19" s="103"/>
      <c r="O19" s="103"/>
      <c r="P19" s="104"/>
      <c r="Q19" s="104"/>
      <c r="R19" s="104"/>
      <c r="S19" s="110"/>
    </row>
    <row r="20" spans="1:19" ht="12.75">
      <c r="A20" s="69" t="s">
        <v>68</v>
      </c>
      <c r="B20" s="70"/>
      <c r="C20" s="33"/>
      <c r="D20" s="101"/>
      <c r="E20" s="50"/>
      <c r="F20" s="34"/>
      <c r="G20" s="34"/>
      <c r="H20" s="34"/>
      <c r="I20" s="102"/>
      <c r="J20" s="103"/>
      <c r="K20" s="103"/>
      <c r="L20" s="102"/>
      <c r="M20" s="103"/>
      <c r="N20" s="103"/>
      <c r="O20" s="103"/>
      <c r="P20" s="104"/>
      <c r="Q20" s="104"/>
      <c r="R20" s="104"/>
      <c r="S20" s="110"/>
    </row>
    <row r="21" spans="1:19" ht="12.75">
      <c r="A21" s="71" t="s">
        <v>68</v>
      </c>
      <c r="B21" s="70"/>
      <c r="C21" s="33"/>
      <c r="D21" s="101"/>
      <c r="E21" s="50"/>
      <c r="F21" s="34"/>
      <c r="G21" s="34"/>
      <c r="H21" s="34"/>
      <c r="I21" s="102"/>
      <c r="J21" s="103"/>
      <c r="K21" s="103"/>
      <c r="L21" s="102"/>
      <c r="M21" s="103"/>
      <c r="N21" s="103"/>
      <c r="O21" s="103"/>
      <c r="P21" s="104"/>
      <c r="Q21" s="104"/>
      <c r="R21" s="104"/>
      <c r="S21" s="110"/>
    </row>
    <row r="22" spans="1:19" ht="12.75">
      <c r="A22" s="72" t="s">
        <v>68</v>
      </c>
      <c r="B22" s="73"/>
      <c r="C22" s="35"/>
      <c r="D22" s="105"/>
      <c r="E22" s="51"/>
      <c r="F22" s="36"/>
      <c r="G22" s="36"/>
      <c r="H22" s="36"/>
      <c r="I22" s="106"/>
      <c r="J22" s="107"/>
      <c r="K22" s="107"/>
      <c r="L22" s="106"/>
      <c r="M22" s="107"/>
      <c r="N22" s="107"/>
      <c r="O22" s="107"/>
      <c r="P22" s="108"/>
      <c r="Q22" s="108"/>
      <c r="R22" s="108"/>
      <c r="S22" s="111"/>
    </row>
    <row r="23" spans="1:19" ht="12.75">
      <c r="A23" s="71" t="s">
        <v>68</v>
      </c>
      <c r="B23" s="70"/>
      <c r="C23" s="33"/>
      <c r="D23" s="101"/>
      <c r="E23" s="50"/>
      <c r="F23" s="34"/>
      <c r="G23" s="34"/>
      <c r="H23" s="34"/>
      <c r="I23" s="102"/>
      <c r="J23" s="103"/>
      <c r="K23" s="103"/>
      <c r="L23" s="102"/>
      <c r="M23" s="103"/>
      <c r="N23" s="103"/>
      <c r="O23" s="103"/>
      <c r="P23" s="104"/>
      <c r="Q23" s="104"/>
      <c r="R23" s="104"/>
      <c r="S23" s="110"/>
    </row>
    <row r="24" spans="1:19" ht="12.75">
      <c r="A24" s="69" t="s">
        <v>68</v>
      </c>
      <c r="B24" s="70"/>
      <c r="C24" s="33"/>
      <c r="D24" s="101"/>
      <c r="E24" s="34"/>
      <c r="F24" s="34"/>
      <c r="G24" s="34"/>
      <c r="H24" s="34"/>
      <c r="I24" s="102"/>
      <c r="J24" s="103"/>
      <c r="K24" s="103"/>
      <c r="L24" s="102"/>
      <c r="M24" s="103"/>
      <c r="N24" s="103"/>
      <c r="O24" s="103"/>
      <c r="P24" s="104"/>
      <c r="Q24" s="104"/>
      <c r="R24" s="104"/>
      <c r="S24" s="110"/>
    </row>
    <row r="25" spans="1:19" ht="12.75">
      <c r="A25" s="71" t="s">
        <v>68</v>
      </c>
      <c r="B25" s="70"/>
      <c r="C25" s="33"/>
      <c r="D25" s="101"/>
      <c r="E25" s="50"/>
      <c r="F25" s="34"/>
      <c r="G25" s="34"/>
      <c r="H25" s="34"/>
      <c r="I25" s="102"/>
      <c r="J25" s="103"/>
      <c r="K25" s="103"/>
      <c r="L25" s="102"/>
      <c r="M25" s="103"/>
      <c r="N25" s="103"/>
      <c r="O25" s="103"/>
      <c r="P25" s="104"/>
      <c r="Q25" s="104"/>
      <c r="R25" s="104"/>
      <c r="S25" s="110"/>
    </row>
  </sheetData>
  <sheetProtection/>
  <mergeCells count="24">
    <mergeCell ref="F4:I4"/>
    <mergeCell ref="D3:R3"/>
    <mergeCell ref="J6:J7"/>
    <mergeCell ref="K6:K7"/>
    <mergeCell ref="M6:M7"/>
    <mergeCell ref="P6:P7"/>
    <mergeCell ref="Q6:Q7"/>
    <mergeCell ref="R6:R7"/>
    <mergeCell ref="C6:C7"/>
    <mergeCell ref="D6:D7"/>
    <mergeCell ref="E6:E7"/>
    <mergeCell ref="F6:F7"/>
    <mergeCell ref="I5:J5"/>
    <mergeCell ref="M5:P5"/>
    <mergeCell ref="S6:S7"/>
    <mergeCell ref="N6:N7"/>
    <mergeCell ref="A5:E5"/>
    <mergeCell ref="A1:R1"/>
    <mergeCell ref="A2:C3"/>
    <mergeCell ref="D2:R2"/>
    <mergeCell ref="G6:G7"/>
    <mergeCell ref="H6:H7"/>
    <mergeCell ref="A6:A7"/>
    <mergeCell ref="B6:B7"/>
  </mergeCells>
  <conditionalFormatting sqref="Q8:Q13">
    <cfRule type="expression" priority="73" dxfId="1" stopIfTrue="1">
      <formula>ISBLANK(#REF!)</formula>
    </cfRule>
    <cfRule type="expression" priority="74" dxfId="0" stopIfTrue="1">
      <formula>ISBLANK(Q8)</formula>
    </cfRule>
  </conditionalFormatting>
  <conditionalFormatting sqref="P8:P13">
    <cfRule type="expression" priority="71" dxfId="1" stopIfTrue="1">
      <formula>ISBLANK(O8)</formula>
    </cfRule>
    <cfRule type="expression" priority="72" dxfId="28" stopIfTrue="1">
      <formula>ISBLANK(P8)</formula>
    </cfRule>
  </conditionalFormatting>
  <conditionalFormatting sqref="P8:P13">
    <cfRule type="expression" priority="69" dxfId="1" stopIfTrue="1">
      <formula>ISBLANK(O8)</formula>
    </cfRule>
    <cfRule type="expression" priority="70" dxfId="28" stopIfTrue="1">
      <formula>ISBLANK(P8)</formula>
    </cfRule>
  </conditionalFormatting>
  <conditionalFormatting sqref="P8:P13">
    <cfRule type="expression" priority="67" dxfId="1" stopIfTrue="1">
      <formula>ISBLANK(O8)</formula>
    </cfRule>
    <cfRule type="expression" priority="68" dxfId="28" stopIfTrue="1">
      <formula>ISBLANK(P8)</formula>
    </cfRule>
  </conditionalFormatting>
  <conditionalFormatting sqref="P8:P13">
    <cfRule type="expression" priority="65" dxfId="1" stopIfTrue="1">
      <formula>ISBLANK(O8)</formula>
    </cfRule>
    <cfRule type="expression" priority="66" dxfId="28" stopIfTrue="1">
      <formula>ISBLANK(P8)</formula>
    </cfRule>
  </conditionalFormatting>
  <conditionalFormatting sqref="P8:P13">
    <cfRule type="expression" priority="63" dxfId="1" stopIfTrue="1">
      <formula>ISBLANK(O8)</formula>
    </cfRule>
    <cfRule type="expression" priority="64" dxfId="28" stopIfTrue="1">
      <formula>ISBLANK(P8)</formula>
    </cfRule>
  </conditionalFormatting>
  <conditionalFormatting sqref="P8:P13">
    <cfRule type="expression" priority="61" dxfId="1" stopIfTrue="1">
      <formula>ISBLANK(O8)</formula>
    </cfRule>
    <cfRule type="expression" priority="62" dxfId="28" stopIfTrue="1">
      <formula>ISBLANK(P8)</formula>
    </cfRule>
  </conditionalFormatting>
  <conditionalFormatting sqref="P8:P13">
    <cfRule type="expression" priority="59" dxfId="1" stopIfTrue="1">
      <formula>ISBLANK(O8)</formula>
    </cfRule>
    <cfRule type="expression" priority="60" dxfId="28" stopIfTrue="1">
      <formula>ISBLANK(P8)</formula>
    </cfRule>
  </conditionalFormatting>
  <conditionalFormatting sqref="P8:P13">
    <cfRule type="expression" priority="57" dxfId="1" stopIfTrue="1">
      <formula>ISBLANK(O8)</formula>
    </cfRule>
    <cfRule type="expression" priority="58" dxfId="28" stopIfTrue="1">
      <formula>ISBLANK(P8)</formula>
    </cfRule>
  </conditionalFormatting>
  <conditionalFormatting sqref="P9:P13">
    <cfRule type="expression" priority="55" dxfId="1" stopIfTrue="1">
      <formula>ISBLANK(O9)</formula>
    </cfRule>
    <cfRule type="expression" priority="56" dxfId="28" stopIfTrue="1">
      <formula>ISBLANK(P9)</formula>
    </cfRule>
  </conditionalFormatting>
  <conditionalFormatting sqref="P9:P13">
    <cfRule type="expression" priority="53" dxfId="1" stopIfTrue="1">
      <formula>ISBLANK(O9)</formula>
    </cfRule>
    <cfRule type="expression" priority="54" dxfId="28" stopIfTrue="1">
      <formula>ISBLANK(P9)</formula>
    </cfRule>
  </conditionalFormatting>
  <conditionalFormatting sqref="P9:P13">
    <cfRule type="expression" priority="51" dxfId="1" stopIfTrue="1">
      <formula>ISBLANK(O9)</formula>
    </cfRule>
    <cfRule type="expression" priority="52" dxfId="28" stopIfTrue="1">
      <formula>ISBLANK(P9)</formula>
    </cfRule>
  </conditionalFormatting>
  <conditionalFormatting sqref="Q8:Q13">
    <cfRule type="expression" priority="49" dxfId="1" stopIfTrue="1">
      <formula>ISBLANK(M8)</formula>
    </cfRule>
    <cfRule type="expression" priority="50" dxfId="0" stopIfTrue="1">
      <formula>ISBLANK(Q8)</formula>
    </cfRule>
  </conditionalFormatting>
  <conditionalFormatting sqref="Q8:Q13">
    <cfRule type="expression" priority="47" dxfId="1" stopIfTrue="1">
      <formula>ISBLANK(M8)</formula>
    </cfRule>
    <cfRule type="expression" priority="48" dxfId="0" stopIfTrue="1">
      <formula>ISBLANK(Q8)</formula>
    </cfRule>
  </conditionalFormatting>
  <conditionalFormatting sqref="Q8:Q13">
    <cfRule type="expression" priority="45" dxfId="1" stopIfTrue="1">
      <formula>ISBLANK(M8)</formula>
    </cfRule>
    <cfRule type="expression" priority="46" dxfId="0" stopIfTrue="1">
      <formula>ISBLANK(Q8)</formula>
    </cfRule>
  </conditionalFormatting>
  <conditionalFormatting sqref="Q9:Q13">
    <cfRule type="expression" priority="43" dxfId="1" stopIfTrue="1">
      <formula>ISBLANK(M9)</formula>
    </cfRule>
    <cfRule type="expression" priority="44" dxfId="0" stopIfTrue="1">
      <formula>ISBLANK(Q9)</formula>
    </cfRule>
  </conditionalFormatting>
  <conditionalFormatting sqref="H8:I13 L8:M13">
    <cfRule type="expression" priority="42" dxfId="1" stopIfTrue="1">
      <formula>NOT(ISBLANK(H8))</formula>
    </cfRule>
  </conditionalFormatting>
  <conditionalFormatting sqref="D8:D13 H8:H13">
    <cfRule type="expression" priority="41" dxfId="389" stopIfTrue="1">
      <formula>LEFT(D8,1)="0"</formula>
    </cfRule>
  </conditionalFormatting>
  <conditionalFormatting sqref="M8:M13">
    <cfRule type="expression" priority="40" dxfId="1" stopIfTrue="1">
      <formula>NOT(ISBLANK(M8))</formula>
    </cfRule>
  </conditionalFormatting>
  <conditionalFormatting sqref="N8:N13">
    <cfRule type="expression" priority="38" dxfId="1" stopIfTrue="1">
      <formula>ISBLANK(P8)</formula>
    </cfRule>
    <cfRule type="expression" priority="39" dxfId="0" stopIfTrue="1">
      <formula>ISBLANK(Q8)</formula>
    </cfRule>
  </conditionalFormatting>
  <conditionalFormatting sqref="N8:N13">
    <cfRule type="expression" priority="36" dxfId="1" stopIfTrue="1">
      <formula>ISBLANK(M8)</formula>
    </cfRule>
    <cfRule type="expression" priority="37" dxfId="0" stopIfTrue="1">
      <formula>ISBLANK(P8)</formula>
    </cfRule>
  </conditionalFormatting>
  <conditionalFormatting sqref="N8:N13">
    <cfRule type="expression" priority="35" dxfId="1" stopIfTrue="1">
      <formula>ISBLANK(M8)</formula>
    </cfRule>
  </conditionalFormatting>
  <conditionalFormatting sqref="O8:O13">
    <cfRule type="expression" priority="34" dxfId="1" stopIfTrue="1">
      <formula>NOT(ISBLANK(O8))</formula>
    </cfRule>
  </conditionalFormatting>
  <conditionalFormatting sqref="P8:P13">
    <cfRule type="expression" priority="32" dxfId="1" stopIfTrue="1">
      <formula>ISBLANK(O8)</formula>
    </cfRule>
    <cfRule type="expression" priority="33" dxfId="28" stopIfTrue="1">
      <formula>ISBLANK(P8)</formula>
    </cfRule>
  </conditionalFormatting>
  <conditionalFormatting sqref="P8:P13">
    <cfRule type="expression" priority="30" dxfId="1" stopIfTrue="1">
      <formula>ISBLANK(O8)</formula>
    </cfRule>
    <cfRule type="expression" priority="31" dxfId="28" stopIfTrue="1">
      <formula>ISBLANK(P8)</formula>
    </cfRule>
  </conditionalFormatting>
  <conditionalFormatting sqref="P8:P13">
    <cfRule type="expression" priority="28" dxfId="1" stopIfTrue="1">
      <formula>ISBLANK(O8)</formula>
    </cfRule>
    <cfRule type="expression" priority="29" dxfId="28" stopIfTrue="1">
      <formula>ISBLANK(P8)</formula>
    </cfRule>
  </conditionalFormatting>
  <conditionalFormatting sqref="P8:P13">
    <cfRule type="expression" priority="26" dxfId="1" stopIfTrue="1">
      <formula>ISBLANK(O8)</formula>
    </cfRule>
    <cfRule type="expression" priority="27" dxfId="28" stopIfTrue="1">
      <formula>ISBLANK(P8)</formula>
    </cfRule>
  </conditionalFormatting>
  <conditionalFormatting sqref="O8:O13">
    <cfRule type="expression" priority="25" dxfId="1" stopIfTrue="1">
      <formula>NOT(ISBLANK(O8))</formula>
    </cfRule>
  </conditionalFormatting>
  <conditionalFormatting sqref="P8:P13">
    <cfRule type="expression" priority="23" dxfId="1" stopIfTrue="1">
      <formula>ISBLANK(O8)</formula>
    </cfRule>
    <cfRule type="expression" priority="24" dxfId="28" stopIfTrue="1">
      <formula>ISBLANK(P8)</formula>
    </cfRule>
  </conditionalFormatting>
  <conditionalFormatting sqref="P8:P13">
    <cfRule type="expression" priority="21" dxfId="1" stopIfTrue="1">
      <formula>ISBLANK(O8)</formula>
    </cfRule>
    <cfRule type="expression" priority="22" dxfId="28" stopIfTrue="1">
      <formula>ISBLANK(P8)</formula>
    </cfRule>
  </conditionalFormatting>
  <conditionalFormatting sqref="P8:P13">
    <cfRule type="expression" priority="19" dxfId="1" stopIfTrue="1">
      <formula>ISBLANK(O8)</formula>
    </cfRule>
    <cfRule type="expression" priority="20" dxfId="28" stopIfTrue="1">
      <formula>ISBLANK(P8)</formula>
    </cfRule>
  </conditionalFormatting>
  <conditionalFormatting sqref="P8:P13">
    <cfRule type="expression" priority="17" dxfId="1" stopIfTrue="1">
      <formula>ISBLANK(O8)</formula>
    </cfRule>
    <cfRule type="expression" priority="18" dxfId="28" stopIfTrue="1">
      <formula>ISBLANK(P8)</formula>
    </cfRule>
  </conditionalFormatting>
  <conditionalFormatting sqref="P9:P13">
    <cfRule type="expression" priority="15" dxfId="1" stopIfTrue="1">
      <formula>ISBLANK(O9)</formula>
    </cfRule>
    <cfRule type="expression" priority="16" dxfId="28" stopIfTrue="1">
      <formula>ISBLANK(P9)</formula>
    </cfRule>
  </conditionalFormatting>
  <conditionalFormatting sqref="P9:P13">
    <cfRule type="expression" priority="13" dxfId="1" stopIfTrue="1">
      <formula>ISBLANK(O9)</formula>
    </cfRule>
    <cfRule type="expression" priority="14" dxfId="28" stopIfTrue="1">
      <formula>ISBLANK(P9)</formula>
    </cfRule>
  </conditionalFormatting>
  <conditionalFormatting sqref="P9:P13">
    <cfRule type="expression" priority="11" dxfId="1" stopIfTrue="1">
      <formula>ISBLANK(O9)</formula>
    </cfRule>
    <cfRule type="expression" priority="12" dxfId="28" stopIfTrue="1">
      <formula>ISBLANK(P9)</formula>
    </cfRule>
  </conditionalFormatting>
  <conditionalFormatting sqref="Q8:Q13">
    <cfRule type="expression" priority="9" dxfId="1" stopIfTrue="1">
      <formula>ISBLANK(N8)</formula>
    </cfRule>
    <cfRule type="expression" priority="10" dxfId="0" stopIfTrue="1">
      <formula>ISBLANK(Q8)</formula>
    </cfRule>
  </conditionalFormatting>
  <conditionalFormatting sqref="Q8:Q13">
    <cfRule type="expression" priority="7" dxfId="1" stopIfTrue="1">
      <formula>ISBLANK(N8)</formula>
    </cfRule>
    <cfRule type="expression" priority="8" dxfId="0" stopIfTrue="1">
      <formula>ISBLANK(Q8)</formula>
    </cfRule>
  </conditionalFormatting>
  <conditionalFormatting sqref="Q8:Q13">
    <cfRule type="expression" priority="5" dxfId="1" stopIfTrue="1">
      <formula>ISBLANK(N8)</formula>
    </cfRule>
    <cfRule type="expression" priority="6" dxfId="0" stopIfTrue="1">
      <formula>ISBLANK(Q8)</formula>
    </cfRule>
  </conditionalFormatting>
  <conditionalFormatting sqref="Q8:Q13">
    <cfRule type="expression" priority="3" dxfId="1" stopIfTrue="1">
      <formula>ISBLANK(N8)</formula>
    </cfRule>
    <cfRule type="expression" priority="4" dxfId="0" stopIfTrue="1">
      <formula>ISBLANK(Q8)</formula>
    </cfRule>
  </conditionalFormatting>
  <conditionalFormatting sqref="Q9:Q13">
    <cfRule type="expression" priority="1" dxfId="1" stopIfTrue="1">
      <formula>ISBLANK(N9)</formula>
    </cfRule>
    <cfRule type="expression" priority="2" dxfId="0" stopIfTrue="1">
      <formula>ISBLANK(Q9)</formula>
    </cfRule>
  </conditionalFormatting>
  <printOptions/>
  <pageMargins left="0.2916666666666667" right="0.25" top="0.3020833333333333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admin</cp:lastModifiedBy>
  <cp:lastPrinted>2022-06-12T15:41:57Z</cp:lastPrinted>
  <dcterms:created xsi:type="dcterms:W3CDTF">2006-04-11T16:12:37Z</dcterms:created>
  <dcterms:modified xsi:type="dcterms:W3CDTF">2022-06-12T17:10:39Z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-1482837067</vt:i4>
  </property>
  <property fmtid="{D5CDD505-2E9C-101B-9397-08002B2CF9AE}" pid="3" name="_EmailSubject">
    <vt:lpwstr>Motorradslalom Auswertung</vt:lpwstr>
  </property>
  <property fmtid="{D5CDD505-2E9C-101B-9397-08002B2CF9AE}" pid="4" name="_AuthorEmail">
    <vt:lpwstr>s.oliver1@arcor.de</vt:lpwstr>
  </property>
  <property fmtid="{D5CDD505-2E9C-101B-9397-08002B2CF9AE}" pid="5" name="_AuthorEmailDisplayName">
    <vt:lpwstr>Oliver.Schmidt</vt:lpwstr>
  </property>
  <property fmtid="{D5CDD505-2E9C-101B-9397-08002B2CF9AE}" pid="6" name="_ReviewingToolsShownOnce">
    <vt:lpwstr/>
  </property>
</Properties>
</file>